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eta Smaś\Desktop\"/>
    </mc:Choice>
  </mc:AlternateContent>
  <xr:revisionPtr revIDLastSave="0" documentId="8_{CE36F90A-FC43-4CF2-8324-5A1E2C1104B1}" xr6:coauthVersionLast="47" xr6:coauthVersionMax="47" xr10:uidLastSave="{00000000-0000-0000-0000-000000000000}"/>
  <bookViews>
    <workbookView xWindow="-120" yWindow="-120" windowWidth="29040" windowHeight="15840" xr2:uid="{A44D16E9-F0B4-454A-9195-52F1127BAFB9}"/>
  </bookViews>
  <sheets>
    <sheet name="Arkusz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2" l="1"/>
  <c r="T10" i="2"/>
  <c r="T11" i="2"/>
  <c r="T12" i="2"/>
  <c r="T13" i="2"/>
  <c r="T14" i="2"/>
  <c r="T15" i="2"/>
  <c r="T8" i="2"/>
  <c r="C16" i="2" l="1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B16" i="2"/>
  <c r="T16" i="2" l="1"/>
  <c r="O22" i="2"/>
  <c r="K22" i="2"/>
  <c r="B22" i="2"/>
  <c r="D22" i="2"/>
  <c r="N22" i="2"/>
  <c r="J22" i="2"/>
  <c r="H22" i="2"/>
  <c r="F22" i="2"/>
  <c r="E22" i="2"/>
  <c r="R22" i="2"/>
  <c r="Q22" i="2"/>
  <c r="S24" i="2" s="1"/>
  <c r="P22" i="2"/>
  <c r="M22" i="2"/>
  <c r="I22" i="2"/>
  <c r="G22" i="2"/>
  <c r="S22" i="2"/>
  <c r="C22" i="2"/>
  <c r="L22" i="2"/>
  <c r="L30" i="2" l="1"/>
  <c r="M24" i="2"/>
  <c r="T22" i="2"/>
  <c r="L31" i="2"/>
  <c r="L32" i="2" s="1"/>
</calcChain>
</file>

<file path=xl/sharedStrings.xml><?xml version="1.0" encoding="utf-8"?>
<sst xmlns="http://schemas.openxmlformats.org/spreadsheetml/2006/main" count="60" uniqueCount="48">
  <si>
    <t>Etap 1</t>
  </si>
  <si>
    <t>Etap 2</t>
  </si>
  <si>
    <t>2025 rok</t>
  </si>
  <si>
    <t>2026 rok</t>
  </si>
  <si>
    <t>Szacuje się, że ogółem koszty wytworzenia i wdrożenia portalu eLicytacje wyniosą 6 500 000 zł (2025 r. - 4 868 000 zł i 2026 r. 1 632 000 zł)</t>
  </si>
  <si>
    <r>
      <t xml:space="preserve">Wdrożenie portalu eLicytacje KAS zaplanowano w 2 etapach. Etap 1 (planowana data realizacji 30.06.2025 r.): </t>
    </r>
    <r>
      <rPr>
        <sz val="11"/>
        <color rgb="FF000000"/>
        <rFont val="Calibri"/>
        <family val="2"/>
        <charset val="238"/>
        <scheme val="minor"/>
      </rPr>
      <t>3 780 000,00 zł</t>
    </r>
    <r>
      <rPr>
        <sz val="11"/>
        <color theme="1"/>
        <rFont val="Calibri"/>
        <family val="2"/>
        <charset val="238"/>
        <scheme val="minor"/>
      </rPr>
      <t xml:space="preserve">; Etap 2 (planowana data realizacji 30.06.2026 r.): </t>
    </r>
    <r>
      <rPr>
        <sz val="11"/>
        <color rgb="FF000000"/>
        <rFont val="Calibri"/>
        <family val="2"/>
        <charset val="238"/>
        <scheme val="minor"/>
      </rPr>
      <t>2 720 000,00 zł</t>
    </r>
  </si>
  <si>
    <t>styczeń/ liczba dni roboczych</t>
  </si>
  <si>
    <t>luty/ liczba dni roboczych</t>
  </si>
  <si>
    <t>marzec/ liczba dni roboczych</t>
  </si>
  <si>
    <t>kwiecień / liczba dni roboczych</t>
  </si>
  <si>
    <t>maj/ liczba dni roboczych</t>
  </si>
  <si>
    <t>czerwiec / liczba dni roboczych</t>
  </si>
  <si>
    <t>lipiec/ liczba dni roboczych</t>
  </si>
  <si>
    <t>sierpień/ liczba dni roboczych</t>
  </si>
  <si>
    <t>wrzesień/ liczba dni roboczych</t>
  </si>
  <si>
    <t>grudzień / liczba dni roboczych</t>
  </si>
  <si>
    <t>kwiecień/ liczba dni roboczych</t>
  </si>
  <si>
    <t>styczeń</t>
  </si>
  <si>
    <t>luty</t>
  </si>
  <si>
    <t>marzec</t>
  </si>
  <si>
    <t xml:space="preserve">kwiecień </t>
  </si>
  <si>
    <t>maj</t>
  </si>
  <si>
    <t xml:space="preserve">czerwiec </t>
  </si>
  <si>
    <t>lipiec</t>
  </si>
  <si>
    <t>sierpień</t>
  </si>
  <si>
    <t>wrzesień</t>
  </si>
  <si>
    <t xml:space="preserve">grudzień </t>
  </si>
  <si>
    <t>kwiecień</t>
  </si>
  <si>
    <t>październik</t>
  </si>
  <si>
    <t>listopad</t>
  </si>
  <si>
    <t>Łącznie</t>
  </si>
  <si>
    <t>październik/ liczba dni roboczych</t>
  </si>
  <si>
    <t>listopad/ liczba dni roboczych</t>
  </si>
  <si>
    <t>Przyjęte wartości do analizy kosztów wytworzenia oprogramowania:</t>
  </si>
  <si>
    <t>Łączna liczba dni roboczych:</t>
  </si>
  <si>
    <t>Razem:</t>
  </si>
  <si>
    <t xml:space="preserve">Analiza biznesowa
</t>
  </si>
  <si>
    <t xml:space="preserve">Analiza systemowa
</t>
  </si>
  <si>
    <t>Architektura</t>
  </si>
  <si>
    <t>Prace programistyczne (backend)</t>
  </si>
  <si>
    <t>Prace programistyczne (frontend)</t>
  </si>
  <si>
    <t>Testy</t>
  </si>
  <si>
    <t>Wdrożenie</t>
  </si>
  <si>
    <t>Koordynacja prac</t>
  </si>
  <si>
    <t xml:space="preserve">Liczba dni roboczych w miesiącu </t>
  </si>
  <si>
    <t>Średni szacunkowy koszt prac wytworzeniowych za jeden dzień roboczy</t>
  </si>
  <si>
    <t>Produkty projektu/liczba dni roboczych</t>
  </si>
  <si>
    <r>
      <t xml:space="preserve">Szacowany koszt wytworzenia oprogramowania
</t>
    </r>
    <r>
      <rPr>
        <sz val="11"/>
        <color theme="1"/>
        <rFont val="Calibri"/>
        <family val="2"/>
        <charset val="238"/>
        <scheme val="minor"/>
      </rPr>
      <t>(Iloczyn średniego szacunkowego kosztu prac wytworzeniowych za jeden dzień roboczy i liczby dni roboczych)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</si>
</sst>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44" fontId="0" fillId="0" borderId="1" xfId="0" applyNumberFormat="1" applyBorder="1"/>
    <xf numFmtId="4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6" fontId="0" fillId="0" borderId="1" xfId="0" applyNumberFormat="1" applyBorder="1"/>
    <xf numFmtId="44" fontId="0" fillId="0" borderId="1" xfId="1" applyFon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2" fillId="0" borderId="0" xfId="0" applyNumberFormat="1" applyFont="1"/>
    <xf numFmtId="44" fontId="2" fillId="3" borderId="1" xfId="1" applyFont="1" applyFill="1" applyBorder="1"/>
    <xf numFmtId="0" fontId="0" fillId="0" borderId="0" xfId="0" applyAlignment="1">
      <alignment wrapText="1"/>
    </xf>
    <xf numFmtId="0" fontId="2" fillId="0" borderId="1" xfId="0" applyFont="1" applyBorder="1"/>
    <xf numFmtId="0" fontId="2" fillId="5" borderId="1" xfId="0" applyFont="1" applyFill="1" applyBorder="1"/>
    <xf numFmtId="9" fontId="0" fillId="0" borderId="0" xfId="2" applyFont="1"/>
    <xf numFmtId="0" fontId="2" fillId="4" borderId="4" xfId="0" applyFont="1" applyFill="1" applyBorder="1"/>
    <xf numFmtId="0" fontId="2" fillId="4" borderId="5" xfId="0" applyFont="1" applyFill="1" applyBorder="1"/>
    <xf numFmtId="0" fontId="2" fillId="5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A7E9-4AC9-42D9-ADEB-B2D35A95113E}">
  <dimension ref="A1:T32"/>
  <sheetViews>
    <sheetView showGridLines="0" tabSelected="1" zoomScale="110" zoomScaleNormal="110" workbookViewId="0"/>
  </sheetViews>
  <sheetFormatPr defaultRowHeight="15" x14ac:dyDescent="0.25"/>
  <cols>
    <col min="1" max="1" width="43.5703125" customWidth="1"/>
    <col min="2" max="2" width="20.5703125" customWidth="1"/>
    <col min="3" max="3" width="15.28515625" customWidth="1"/>
    <col min="4" max="4" width="16.28515625" customWidth="1"/>
    <col min="5" max="5" width="14.7109375" customWidth="1"/>
    <col min="6" max="6" width="15" customWidth="1"/>
    <col min="7" max="8" width="16.140625" customWidth="1"/>
    <col min="9" max="9" width="14" customWidth="1"/>
    <col min="10" max="10" width="14.140625" customWidth="1"/>
    <col min="11" max="11" width="17.5703125" customWidth="1"/>
    <col min="12" max="12" width="16.7109375" customWidth="1"/>
    <col min="13" max="13" width="17" customWidth="1"/>
    <col min="14" max="14" width="14.28515625" customWidth="1"/>
    <col min="15" max="15" width="16.140625" customWidth="1"/>
    <col min="16" max="16" width="16" customWidth="1"/>
    <col min="17" max="17" width="15.28515625" customWidth="1"/>
    <col min="18" max="18" width="14.85546875" customWidth="1"/>
    <col min="19" max="19" width="16.7109375" customWidth="1"/>
    <col min="20" max="20" width="18.42578125" customWidth="1"/>
  </cols>
  <sheetData>
    <row r="1" spans="1:20" x14ac:dyDescent="0.25">
      <c r="A1" s="18" t="s">
        <v>33</v>
      </c>
      <c r="B1" s="19"/>
    </row>
    <row r="2" spans="1:20" ht="30" x14ac:dyDescent="0.25">
      <c r="A2" s="6" t="s">
        <v>45</v>
      </c>
      <c r="B2" s="8">
        <v>1600</v>
      </c>
    </row>
    <row r="3" spans="1:20" x14ac:dyDescent="0.25">
      <c r="A3" s="3" t="s">
        <v>44</v>
      </c>
      <c r="B3" s="7">
        <v>20</v>
      </c>
    </row>
    <row r="5" spans="1:20" x14ac:dyDescent="0.25">
      <c r="A5" s="14"/>
    </row>
    <row r="6" spans="1:20" x14ac:dyDescent="0.25">
      <c r="A6" s="26" t="s">
        <v>46</v>
      </c>
      <c r="B6" s="30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 t="s">
        <v>3</v>
      </c>
      <c r="O6" s="30"/>
      <c r="P6" s="30"/>
      <c r="Q6" s="30"/>
      <c r="R6" s="30"/>
      <c r="S6" s="30"/>
      <c r="T6" s="28"/>
    </row>
    <row r="7" spans="1:20" ht="33" customHeight="1" x14ac:dyDescent="0.25">
      <c r="A7" s="27"/>
      <c r="B7" s="20" t="s">
        <v>6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31</v>
      </c>
      <c r="L7" s="20" t="s">
        <v>32</v>
      </c>
      <c r="M7" s="20" t="s">
        <v>15</v>
      </c>
      <c r="N7" s="20" t="s">
        <v>6</v>
      </c>
      <c r="O7" s="20" t="s">
        <v>7</v>
      </c>
      <c r="P7" s="20" t="s">
        <v>8</v>
      </c>
      <c r="Q7" s="20" t="s">
        <v>16</v>
      </c>
      <c r="R7" s="20" t="s">
        <v>10</v>
      </c>
      <c r="S7" s="20" t="s">
        <v>11</v>
      </c>
      <c r="T7" s="29"/>
    </row>
    <row r="8" spans="1:20" ht="30" x14ac:dyDescent="0.25">
      <c r="A8" s="6" t="s">
        <v>36</v>
      </c>
      <c r="B8" s="3">
        <v>30.5</v>
      </c>
      <c r="C8" s="3">
        <v>30.5</v>
      </c>
      <c r="D8" s="3">
        <v>30.5</v>
      </c>
      <c r="E8" s="3">
        <v>30.5</v>
      </c>
      <c r="F8" s="3">
        <v>30.5</v>
      </c>
      <c r="G8" s="3">
        <v>30</v>
      </c>
      <c r="H8" s="3">
        <v>30</v>
      </c>
      <c r="I8" s="3">
        <v>30</v>
      </c>
      <c r="J8" s="3">
        <v>30</v>
      </c>
      <c r="K8" s="3">
        <v>30</v>
      </c>
      <c r="L8" s="3">
        <v>30</v>
      </c>
      <c r="M8" s="3">
        <v>30</v>
      </c>
      <c r="N8" s="3">
        <v>10</v>
      </c>
      <c r="O8" s="3">
        <v>10</v>
      </c>
      <c r="P8" s="3">
        <v>10</v>
      </c>
      <c r="Q8" s="3">
        <v>10</v>
      </c>
      <c r="R8" s="3">
        <v>10</v>
      </c>
      <c r="S8" s="3">
        <v>10</v>
      </c>
      <c r="T8" s="3">
        <f>SUM(B8:S8)</f>
        <v>422.5</v>
      </c>
    </row>
    <row r="9" spans="1:20" ht="30" x14ac:dyDescent="0.25">
      <c r="A9" s="6" t="s">
        <v>37</v>
      </c>
      <c r="B9" s="3">
        <v>60</v>
      </c>
      <c r="C9" s="3">
        <v>60</v>
      </c>
      <c r="D9" s="3">
        <v>60</v>
      </c>
      <c r="E9" s="3">
        <v>60</v>
      </c>
      <c r="F9" s="3">
        <v>60</v>
      </c>
      <c r="G9" s="3">
        <v>60</v>
      </c>
      <c r="H9" s="3">
        <v>40</v>
      </c>
      <c r="I9" s="3">
        <v>40</v>
      </c>
      <c r="J9" s="3">
        <v>40</v>
      </c>
      <c r="K9" s="3">
        <v>40</v>
      </c>
      <c r="L9" s="3">
        <v>40</v>
      </c>
      <c r="M9" s="3">
        <v>40</v>
      </c>
      <c r="N9" s="3">
        <v>20</v>
      </c>
      <c r="O9" s="3">
        <v>20</v>
      </c>
      <c r="P9" s="3">
        <v>20</v>
      </c>
      <c r="Q9" s="3">
        <v>20</v>
      </c>
      <c r="R9" s="3">
        <v>20</v>
      </c>
      <c r="S9" s="3">
        <v>20</v>
      </c>
      <c r="T9" s="3">
        <f t="shared" ref="T9:T16" si="0">SUM(B9:S9)</f>
        <v>720</v>
      </c>
    </row>
    <row r="10" spans="1:20" x14ac:dyDescent="0.25">
      <c r="A10" s="3" t="s">
        <v>38</v>
      </c>
      <c r="B10" s="3">
        <v>10</v>
      </c>
      <c r="C10" s="3">
        <v>10</v>
      </c>
      <c r="D10" s="3">
        <v>10</v>
      </c>
      <c r="E10" s="3">
        <v>10</v>
      </c>
      <c r="F10" s="3">
        <v>10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 s="3">
        <v>10</v>
      </c>
      <c r="N10" s="3">
        <v>10</v>
      </c>
      <c r="O10" s="3">
        <v>10</v>
      </c>
      <c r="P10" s="3">
        <v>10</v>
      </c>
      <c r="Q10" s="3">
        <v>10</v>
      </c>
      <c r="R10" s="3">
        <v>10</v>
      </c>
      <c r="S10" s="3">
        <v>10</v>
      </c>
      <c r="T10" s="3">
        <f t="shared" si="0"/>
        <v>180</v>
      </c>
    </row>
    <row r="11" spans="1:20" x14ac:dyDescent="0.25">
      <c r="A11" s="6" t="s">
        <v>39</v>
      </c>
      <c r="B11" s="3">
        <v>90</v>
      </c>
      <c r="C11" s="3">
        <v>90</v>
      </c>
      <c r="D11" s="3">
        <v>90</v>
      </c>
      <c r="E11" s="3">
        <v>90</v>
      </c>
      <c r="F11" s="3">
        <v>90</v>
      </c>
      <c r="G11" s="3">
        <v>90</v>
      </c>
      <c r="H11" s="3">
        <v>60</v>
      </c>
      <c r="I11" s="3">
        <v>60</v>
      </c>
      <c r="J11" s="3">
        <v>60</v>
      </c>
      <c r="K11" s="3">
        <v>60</v>
      </c>
      <c r="L11" s="3">
        <v>60</v>
      </c>
      <c r="M11" s="3">
        <v>60</v>
      </c>
      <c r="N11" s="3">
        <v>60</v>
      </c>
      <c r="O11" s="3">
        <v>60</v>
      </c>
      <c r="P11" s="3">
        <v>60</v>
      </c>
      <c r="Q11" s="3">
        <v>60</v>
      </c>
      <c r="R11" s="3">
        <v>60</v>
      </c>
      <c r="S11" s="3">
        <v>60</v>
      </c>
      <c r="T11" s="3">
        <f t="shared" si="0"/>
        <v>1260</v>
      </c>
    </row>
    <row r="12" spans="1:20" x14ac:dyDescent="0.25">
      <c r="A12" s="6" t="s">
        <v>40</v>
      </c>
      <c r="B12" s="3">
        <v>30</v>
      </c>
      <c r="C12" s="3">
        <v>30</v>
      </c>
      <c r="D12" s="3">
        <v>30</v>
      </c>
      <c r="E12" s="3">
        <v>30</v>
      </c>
      <c r="F12" s="3">
        <v>30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20</v>
      </c>
      <c r="M12" s="3">
        <v>20</v>
      </c>
      <c r="N12" s="3">
        <v>20</v>
      </c>
      <c r="O12" s="3">
        <v>20</v>
      </c>
      <c r="P12" s="3">
        <v>20</v>
      </c>
      <c r="Q12" s="3">
        <v>20</v>
      </c>
      <c r="R12" s="3">
        <v>20</v>
      </c>
      <c r="S12" s="3">
        <v>20</v>
      </c>
      <c r="T12" s="3">
        <f t="shared" si="0"/>
        <v>460</v>
      </c>
    </row>
    <row r="13" spans="1:20" x14ac:dyDescent="0.25">
      <c r="A13" s="10" t="s">
        <v>41</v>
      </c>
      <c r="B13" s="3">
        <v>30</v>
      </c>
      <c r="C13" s="3">
        <v>30</v>
      </c>
      <c r="D13" s="3">
        <v>30</v>
      </c>
      <c r="E13" s="3">
        <v>30</v>
      </c>
      <c r="F13" s="3">
        <v>30</v>
      </c>
      <c r="G13" s="3">
        <v>30</v>
      </c>
      <c r="H13" s="3">
        <v>30</v>
      </c>
      <c r="I13" s="3">
        <v>30</v>
      </c>
      <c r="J13" s="3">
        <v>30</v>
      </c>
      <c r="K13" s="3">
        <v>30</v>
      </c>
      <c r="L13" s="3">
        <v>30</v>
      </c>
      <c r="M13" s="3">
        <v>30</v>
      </c>
      <c r="N13" s="3">
        <v>30</v>
      </c>
      <c r="O13" s="3">
        <v>30</v>
      </c>
      <c r="P13" s="3">
        <v>30</v>
      </c>
      <c r="Q13" s="3">
        <v>30</v>
      </c>
      <c r="R13" s="3">
        <v>30</v>
      </c>
      <c r="S13" s="3">
        <v>30</v>
      </c>
      <c r="T13" s="3">
        <f t="shared" si="0"/>
        <v>540</v>
      </c>
    </row>
    <row r="14" spans="1:20" ht="17.45" customHeight="1" x14ac:dyDescent="0.25">
      <c r="A14" s="11" t="s">
        <v>42</v>
      </c>
      <c r="B14" s="3">
        <v>10</v>
      </c>
      <c r="C14" s="3">
        <v>10</v>
      </c>
      <c r="D14" s="3">
        <v>10</v>
      </c>
      <c r="E14" s="3">
        <v>10</v>
      </c>
      <c r="F14" s="3">
        <v>10</v>
      </c>
      <c r="G14" s="3">
        <v>10</v>
      </c>
      <c r="H14" s="3">
        <v>10</v>
      </c>
      <c r="I14" s="3">
        <v>10</v>
      </c>
      <c r="J14" s="3">
        <v>10</v>
      </c>
      <c r="K14" s="3">
        <v>10</v>
      </c>
      <c r="L14" s="3">
        <v>10</v>
      </c>
      <c r="M14" s="3">
        <v>10</v>
      </c>
      <c r="N14" s="3">
        <v>10</v>
      </c>
      <c r="O14" s="3">
        <v>10</v>
      </c>
      <c r="P14" s="3">
        <v>10</v>
      </c>
      <c r="Q14" s="3">
        <v>10</v>
      </c>
      <c r="R14" s="3">
        <v>10</v>
      </c>
      <c r="S14" s="3">
        <v>10</v>
      </c>
      <c r="T14" s="3">
        <f t="shared" si="0"/>
        <v>180</v>
      </c>
    </row>
    <row r="15" spans="1:20" x14ac:dyDescent="0.25">
      <c r="A15" s="6" t="s">
        <v>43</v>
      </c>
      <c r="B15" s="3">
        <v>20</v>
      </c>
      <c r="C15" s="3">
        <v>20</v>
      </c>
      <c r="D15" s="3">
        <v>20</v>
      </c>
      <c r="E15" s="3">
        <v>20</v>
      </c>
      <c r="F15" s="3">
        <v>20</v>
      </c>
      <c r="G15" s="3">
        <v>20</v>
      </c>
      <c r="H15" s="3">
        <v>20</v>
      </c>
      <c r="I15" s="3">
        <v>20</v>
      </c>
      <c r="J15" s="3">
        <v>20</v>
      </c>
      <c r="K15" s="3">
        <v>20</v>
      </c>
      <c r="L15" s="3">
        <v>20</v>
      </c>
      <c r="M15" s="3">
        <v>20</v>
      </c>
      <c r="N15" s="3">
        <v>10</v>
      </c>
      <c r="O15" s="3">
        <v>10</v>
      </c>
      <c r="P15" s="3">
        <v>10</v>
      </c>
      <c r="Q15" s="3">
        <v>10</v>
      </c>
      <c r="R15" s="3">
        <v>10</v>
      </c>
      <c r="S15" s="3">
        <v>10</v>
      </c>
      <c r="T15" s="3">
        <f t="shared" si="0"/>
        <v>300</v>
      </c>
    </row>
    <row r="16" spans="1:20" x14ac:dyDescent="0.25">
      <c r="A16" s="24" t="s">
        <v>34</v>
      </c>
      <c r="B16" s="15">
        <f>SUM(B8:B15)</f>
        <v>280.5</v>
      </c>
      <c r="C16" s="15">
        <f t="shared" ref="C16:S16" si="1">SUM(C8:C15)</f>
        <v>280.5</v>
      </c>
      <c r="D16" s="15">
        <f t="shared" si="1"/>
        <v>280.5</v>
      </c>
      <c r="E16" s="15">
        <f t="shared" si="1"/>
        <v>280.5</v>
      </c>
      <c r="F16" s="15">
        <f t="shared" si="1"/>
        <v>280.5</v>
      </c>
      <c r="G16" s="15">
        <f t="shared" si="1"/>
        <v>280</v>
      </c>
      <c r="H16" s="15">
        <f t="shared" si="1"/>
        <v>230</v>
      </c>
      <c r="I16" s="15">
        <f t="shared" si="1"/>
        <v>230</v>
      </c>
      <c r="J16" s="15">
        <f t="shared" si="1"/>
        <v>230</v>
      </c>
      <c r="K16" s="15">
        <f t="shared" si="1"/>
        <v>230</v>
      </c>
      <c r="L16" s="15">
        <f t="shared" si="1"/>
        <v>220</v>
      </c>
      <c r="M16" s="15">
        <f t="shared" si="1"/>
        <v>220</v>
      </c>
      <c r="N16" s="15">
        <f t="shared" si="1"/>
        <v>170</v>
      </c>
      <c r="O16" s="15">
        <f t="shared" si="1"/>
        <v>170</v>
      </c>
      <c r="P16" s="15">
        <f t="shared" si="1"/>
        <v>170</v>
      </c>
      <c r="Q16" s="15">
        <f t="shared" si="1"/>
        <v>170</v>
      </c>
      <c r="R16" s="15">
        <f t="shared" si="1"/>
        <v>170</v>
      </c>
      <c r="S16" s="15">
        <f t="shared" si="1"/>
        <v>170</v>
      </c>
      <c r="T16" s="15">
        <f t="shared" si="0"/>
        <v>4062.5</v>
      </c>
    </row>
    <row r="20" spans="1:20" x14ac:dyDescent="0.25">
      <c r="B20" s="30" t="s">
        <v>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 t="s">
        <v>3</v>
      </c>
      <c r="O20" s="30"/>
      <c r="P20" s="30"/>
      <c r="Q20" s="30"/>
      <c r="R20" s="30"/>
      <c r="S20" s="30"/>
      <c r="T20" s="25" t="s">
        <v>30</v>
      </c>
    </row>
    <row r="21" spans="1:20" x14ac:dyDescent="0.25">
      <c r="B21" s="20" t="s">
        <v>17</v>
      </c>
      <c r="C21" s="20" t="s">
        <v>18</v>
      </c>
      <c r="D21" s="20" t="s">
        <v>19</v>
      </c>
      <c r="E21" s="20" t="s">
        <v>20</v>
      </c>
      <c r="F21" s="20" t="s">
        <v>21</v>
      </c>
      <c r="G21" s="20" t="s">
        <v>22</v>
      </c>
      <c r="H21" s="20" t="s">
        <v>23</v>
      </c>
      <c r="I21" s="20" t="s">
        <v>24</v>
      </c>
      <c r="J21" s="20" t="s">
        <v>25</v>
      </c>
      <c r="K21" s="20" t="s">
        <v>28</v>
      </c>
      <c r="L21" s="20" t="s">
        <v>29</v>
      </c>
      <c r="M21" s="20" t="s">
        <v>26</v>
      </c>
      <c r="N21" s="20" t="s">
        <v>17</v>
      </c>
      <c r="O21" s="20" t="s">
        <v>18</v>
      </c>
      <c r="P21" s="20" t="s">
        <v>19</v>
      </c>
      <c r="Q21" s="20" t="s">
        <v>27</v>
      </c>
      <c r="R21" s="20" t="s">
        <v>21</v>
      </c>
      <c r="S21" s="20" t="s">
        <v>22</v>
      </c>
      <c r="T21" s="25"/>
    </row>
    <row r="22" spans="1:20" ht="60" customHeight="1" x14ac:dyDescent="0.25">
      <c r="A22" s="23" t="s">
        <v>47</v>
      </c>
      <c r="B22" s="9">
        <f t="shared" ref="B22:S22" si="2">$B$2*B16</f>
        <v>448800</v>
      </c>
      <c r="C22" s="9">
        <f t="shared" si="2"/>
        <v>448800</v>
      </c>
      <c r="D22" s="9">
        <f t="shared" si="2"/>
        <v>448800</v>
      </c>
      <c r="E22" s="9">
        <f t="shared" si="2"/>
        <v>448800</v>
      </c>
      <c r="F22" s="9">
        <f t="shared" si="2"/>
        <v>448800</v>
      </c>
      <c r="G22" s="9">
        <f t="shared" si="2"/>
        <v>448000</v>
      </c>
      <c r="H22" s="9">
        <f t="shared" si="2"/>
        <v>368000</v>
      </c>
      <c r="I22" s="9">
        <f t="shared" si="2"/>
        <v>368000</v>
      </c>
      <c r="J22" s="9">
        <f t="shared" si="2"/>
        <v>368000</v>
      </c>
      <c r="K22" s="9">
        <f t="shared" si="2"/>
        <v>368000</v>
      </c>
      <c r="L22" s="9">
        <f t="shared" si="2"/>
        <v>352000</v>
      </c>
      <c r="M22" s="9">
        <f t="shared" si="2"/>
        <v>352000</v>
      </c>
      <c r="N22" s="9">
        <f t="shared" si="2"/>
        <v>272000</v>
      </c>
      <c r="O22" s="9">
        <f t="shared" si="2"/>
        <v>272000</v>
      </c>
      <c r="P22" s="9">
        <f t="shared" si="2"/>
        <v>272000</v>
      </c>
      <c r="Q22" s="9">
        <f t="shared" si="2"/>
        <v>272000</v>
      </c>
      <c r="R22" s="9">
        <f t="shared" si="2"/>
        <v>272000</v>
      </c>
      <c r="S22" s="9">
        <f t="shared" si="2"/>
        <v>272000</v>
      </c>
      <c r="T22" s="13">
        <f>SUM(B22:S22)</f>
        <v>6500000</v>
      </c>
    </row>
    <row r="23" spans="1:20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0" x14ac:dyDescent="0.25">
      <c r="L24" s="16">
        <v>2025</v>
      </c>
      <c r="M24" s="5">
        <f>SUM(B22:M22)</f>
        <v>4868000</v>
      </c>
      <c r="R24" s="16">
        <v>2026</v>
      </c>
      <c r="S24" s="5">
        <f>SUM(N22:S22)</f>
        <v>1632000</v>
      </c>
    </row>
    <row r="26" spans="1:20" x14ac:dyDescent="0.25">
      <c r="G26" s="12"/>
    </row>
    <row r="27" spans="1:20" x14ac:dyDescent="0.25">
      <c r="M27" s="1"/>
    </row>
    <row r="28" spans="1:20" x14ac:dyDescent="0.25">
      <c r="M28" s="1"/>
    </row>
    <row r="29" spans="1:20" x14ac:dyDescent="0.25">
      <c r="A29" s="2" t="s">
        <v>4</v>
      </c>
    </row>
    <row r="30" spans="1:20" x14ac:dyDescent="0.25">
      <c r="A30" s="2" t="s">
        <v>5</v>
      </c>
      <c r="K30" s="16" t="s">
        <v>0</v>
      </c>
      <c r="L30" s="4">
        <f>SUM(B22:G22)+SUM(H22:M22)*50%</f>
        <v>3780000</v>
      </c>
      <c r="M30" s="17"/>
    </row>
    <row r="31" spans="1:20" x14ac:dyDescent="0.25">
      <c r="K31" s="16" t="s">
        <v>1</v>
      </c>
      <c r="L31" s="4">
        <f>SUM(H22:M22)*50%+S24</f>
        <v>2720000</v>
      </c>
      <c r="M31" s="17"/>
    </row>
    <row r="32" spans="1:20" x14ac:dyDescent="0.25">
      <c r="K32" s="16" t="s">
        <v>35</v>
      </c>
      <c r="L32" s="5">
        <f>SUM(L30:L31)</f>
        <v>6500000</v>
      </c>
    </row>
  </sheetData>
  <mergeCells count="7">
    <mergeCell ref="T20:T21"/>
    <mergeCell ref="A6:A7"/>
    <mergeCell ref="T6:T7"/>
    <mergeCell ref="B6:M6"/>
    <mergeCell ref="N6:S6"/>
    <mergeCell ref="B20:M20"/>
    <mergeCell ref="N20:S20"/>
  </mergeCells>
  <pageMargins left="0.7" right="0.7" top="0.75" bottom="0.75" header="0.3" footer="0.3"/>
  <pageSetup paperSize="9" orientation="portrait" r:id="rId1"/>
  <headerFooter>
    <oddFooter>&amp;R_x000D_&amp;1#&amp;"Calibri"&amp;10&amp;K000000 AK: WEWNETRZNE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Wronkowska Katarzyna</dc:creator>
  <cp:lastModifiedBy>Aneta Smaś</cp:lastModifiedBy>
  <dcterms:created xsi:type="dcterms:W3CDTF">2024-12-17T13:53:54Z</dcterms:created>
  <dcterms:modified xsi:type="dcterms:W3CDTF">2025-05-14T05:43:10Z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8022e0-72c0-4016-85c2-2a30c9b7232a_Enabled">
    <vt:lpwstr>true</vt:lpwstr>
  </property>
  <property fmtid="{D5CDD505-2E9C-101B-9397-08002B2CF9AE}" pid="3" name="MSIP_Label_8a8022e0-72c0-4016-85c2-2a30c9b7232a_SetDate">
    <vt:lpwstr>2025-05-12T09:47:10Z</vt:lpwstr>
  </property>
  <property fmtid="{D5CDD505-2E9C-101B-9397-08002B2CF9AE}" pid="4" name="MSIP_Label_8a8022e0-72c0-4016-85c2-2a30c9b7232a_Method">
    <vt:lpwstr>Privileged</vt:lpwstr>
  </property>
  <property fmtid="{D5CDD505-2E9C-101B-9397-08002B2CF9AE}" pid="5" name="MSIP_Label_8a8022e0-72c0-4016-85c2-2a30c9b7232a_Name">
    <vt:lpwstr>AK - Internal - Test</vt:lpwstr>
  </property>
  <property fmtid="{D5CDD505-2E9C-101B-9397-08002B2CF9AE}" pid="6" name="MSIP_Label_8a8022e0-72c0-4016-85c2-2a30c9b7232a_SiteId">
    <vt:lpwstr>85bff6ca-7256-4646-8961-919fa6e85ae3</vt:lpwstr>
  </property>
  <property fmtid="{D5CDD505-2E9C-101B-9397-08002B2CF9AE}" pid="7" name="MSIP_Label_8a8022e0-72c0-4016-85c2-2a30c9b7232a_ActionId">
    <vt:lpwstr>fc0a8cc2-2528-4fbf-9df2-620b65d834f3</vt:lpwstr>
  </property>
  <property fmtid="{D5CDD505-2E9C-101B-9397-08002B2CF9AE}" pid="8" name="MSIP_Label_8a8022e0-72c0-4016-85c2-2a30c9b7232a_ContentBits">
    <vt:lpwstr>2</vt:lpwstr>
  </property>
  <property fmtid="{D5CDD505-2E9C-101B-9397-08002B2CF9AE}" pid="9" name="MFCATEGORY">
    <vt:lpwstr>InformacjePrzeznaczoneWylacznieDoUzytkuWewnetrznego</vt:lpwstr>
  </property>
  <property fmtid="{D5CDD505-2E9C-101B-9397-08002B2CF9AE}" pid="10" name="MFClassifiedBy">
    <vt:lpwstr>UxC4dwLulzfINJ8nQH+xvX5LNGipWa4BRSZhPgxsCvn3VkgeBmmczCUVQwJ1MU6bDEs0hmicwS5VcnNR9Na7TQ==</vt:lpwstr>
  </property>
  <property fmtid="{D5CDD505-2E9C-101B-9397-08002B2CF9AE}" pid="11" name="MFClassificationDate">
    <vt:lpwstr>2025-02-06T12:48:54.3896882+01:00</vt:lpwstr>
  </property>
  <property fmtid="{D5CDD505-2E9C-101B-9397-08002B2CF9AE}" pid="12" name="MFClassifiedBySID">
    <vt:lpwstr>UxC4dwLulzfINJ8nQH+xvX5LNGipWa4BRSZhPgxsCvm42mrIC/DSDv0ggS+FjUN/2v1BBotkLlY5aAiEhoi6uct7jJu73nf80C3zZ7FVpnzwt9PaEqMDiHlt2td1KUhU</vt:lpwstr>
  </property>
  <property fmtid="{D5CDD505-2E9C-101B-9397-08002B2CF9AE}" pid="13" name="MFGRNItemId">
    <vt:lpwstr>GRN-5c17f0cb-0b8e-4e6e-ad49-5a8ea1728792</vt:lpwstr>
  </property>
  <property fmtid="{D5CDD505-2E9C-101B-9397-08002B2CF9AE}" pid="14" name="MFHash">
    <vt:lpwstr>2XkXFMyTmoaH4pVaPTneIt2O0VXiOWiLfRcZG/RwHts=</vt:lpwstr>
  </property>
  <property fmtid="{D5CDD505-2E9C-101B-9397-08002B2CF9AE}" pid="15" name="MFVisualMarkingsSettings">
    <vt:lpwstr>HeaderAlignment=1;FooterAlignment=1</vt:lpwstr>
  </property>
  <property fmtid="{D5CDD505-2E9C-101B-9397-08002B2CF9AE}" pid="16" name="DLPManualFileClassification">
    <vt:lpwstr>{5fdfc941-3fcf-4a5b-87be-4848800d39d0}</vt:lpwstr>
  </property>
  <property fmtid="{D5CDD505-2E9C-101B-9397-08002B2CF9AE}" pid="17" name="MFRefresh">
    <vt:lpwstr>False</vt:lpwstr>
  </property>
</Properties>
</file>