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eta Smaś\Desktop\"/>
    </mc:Choice>
  </mc:AlternateContent>
  <xr:revisionPtr revIDLastSave="0" documentId="8_{96A1773C-2D13-404B-9BBA-07B98DCB17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1 marca 2025 w mln zł" sheetId="2" r:id="rId1"/>
    <sheet name="31 marca 2025 w zł" sheetId="1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2" l="1"/>
  <c r="I13" i="2"/>
  <c r="J13" i="2"/>
  <c r="K22" i="2"/>
  <c r="L13" i="2"/>
  <c r="F23" i="2"/>
  <c r="G23" i="2"/>
  <c r="H23" i="2"/>
  <c r="I23" i="2"/>
  <c r="K23" i="2"/>
  <c r="L23" i="2"/>
  <c r="C24" i="2"/>
  <c r="D24" i="2"/>
  <c r="E24" i="2"/>
  <c r="F24" i="2"/>
  <c r="I24" i="2"/>
  <c r="J24" i="2"/>
  <c r="K24" i="2"/>
  <c r="L24" i="2"/>
  <c r="B25" i="2"/>
  <c r="D25" i="2"/>
  <c r="G25" i="2"/>
  <c r="H25" i="2"/>
  <c r="I25" i="2"/>
  <c r="J25" i="2"/>
  <c r="K25" i="2"/>
  <c r="L25" i="2"/>
  <c r="C26" i="2"/>
  <c r="D26" i="2"/>
  <c r="E26" i="2"/>
  <c r="F26" i="2"/>
  <c r="G26" i="2"/>
  <c r="J26" i="2"/>
  <c r="K26" i="2"/>
  <c r="L26" i="2"/>
  <c r="B27" i="2"/>
  <c r="C27" i="2"/>
  <c r="D27" i="2"/>
  <c r="E27" i="2"/>
  <c r="F27" i="2"/>
  <c r="H27" i="2"/>
  <c r="I27" i="2"/>
  <c r="J27" i="2"/>
  <c r="K27" i="2"/>
  <c r="L27" i="2"/>
  <c r="C28" i="2"/>
  <c r="D28" i="2"/>
  <c r="E28" i="2"/>
  <c r="F28" i="2"/>
  <c r="G28" i="2"/>
  <c r="H28" i="2"/>
  <c r="L28" i="2"/>
  <c r="C22" i="2"/>
  <c r="E5" i="2"/>
  <c r="G5" i="2"/>
  <c r="K28" i="2"/>
  <c r="J28" i="2"/>
  <c r="I28" i="2"/>
  <c r="G27" i="2"/>
  <c r="I26" i="2"/>
  <c r="H26" i="2"/>
  <c r="F25" i="2"/>
  <c r="E25" i="2"/>
  <c r="H24" i="2"/>
  <c r="G24" i="2"/>
  <c r="E23" i="2"/>
  <c r="D23" i="2"/>
  <c r="C23" i="2"/>
  <c r="B23" i="2"/>
  <c r="M20" i="2"/>
  <c r="M19" i="2"/>
  <c r="M18" i="2"/>
  <c r="M17" i="2"/>
  <c r="M16" i="2"/>
  <c r="M15" i="2"/>
  <c r="F13" i="2"/>
  <c r="E13" i="2"/>
  <c r="D13" i="2"/>
  <c r="C13" i="2"/>
  <c r="B13" i="2"/>
  <c r="C13" i="1"/>
  <c r="D13" i="1"/>
  <c r="E13" i="1"/>
  <c r="F13" i="1"/>
  <c r="G13" i="1"/>
  <c r="H13" i="1"/>
  <c r="I13" i="1"/>
  <c r="J13" i="1"/>
  <c r="K13" i="1"/>
  <c r="L13" i="1"/>
  <c r="B13" i="1"/>
  <c r="L28" i="1"/>
  <c r="K28" i="1"/>
  <c r="J28" i="1"/>
  <c r="I28" i="1"/>
  <c r="H28" i="1"/>
  <c r="G28" i="1"/>
  <c r="F28" i="1"/>
  <c r="E28" i="1"/>
  <c r="D28" i="1"/>
  <c r="C28" i="1"/>
  <c r="B28" i="1"/>
  <c r="L27" i="1"/>
  <c r="K27" i="1"/>
  <c r="J27" i="1"/>
  <c r="I27" i="1"/>
  <c r="H27" i="1"/>
  <c r="G27" i="1"/>
  <c r="F27" i="1"/>
  <c r="E27" i="1"/>
  <c r="D27" i="1"/>
  <c r="C27" i="1"/>
  <c r="B27" i="1"/>
  <c r="L26" i="1"/>
  <c r="K26" i="1"/>
  <c r="J26" i="1"/>
  <c r="I26" i="1"/>
  <c r="H26" i="1"/>
  <c r="G26" i="1"/>
  <c r="F26" i="1"/>
  <c r="E26" i="1"/>
  <c r="D26" i="1"/>
  <c r="C26" i="1"/>
  <c r="B26" i="1"/>
  <c r="L25" i="1"/>
  <c r="K25" i="1"/>
  <c r="J25" i="1"/>
  <c r="I25" i="1"/>
  <c r="H25" i="1"/>
  <c r="G25" i="1"/>
  <c r="F25" i="1"/>
  <c r="E25" i="1"/>
  <c r="D25" i="1"/>
  <c r="C25" i="1"/>
  <c r="B25" i="1"/>
  <c r="L24" i="1"/>
  <c r="K24" i="1"/>
  <c r="J24" i="1"/>
  <c r="I24" i="1"/>
  <c r="H24" i="1"/>
  <c r="G24" i="1"/>
  <c r="F24" i="1"/>
  <c r="E24" i="1"/>
  <c r="D24" i="1"/>
  <c r="C24" i="1"/>
  <c r="B24" i="1"/>
  <c r="L23" i="1"/>
  <c r="K23" i="1"/>
  <c r="J23" i="1"/>
  <c r="I23" i="1"/>
  <c r="H23" i="1"/>
  <c r="G23" i="1"/>
  <c r="F23" i="1"/>
  <c r="E23" i="1"/>
  <c r="D23" i="1"/>
  <c r="C23" i="1"/>
  <c r="M20" i="1"/>
  <c r="M19" i="1"/>
  <c r="M18" i="1"/>
  <c r="M17" i="1"/>
  <c r="M16" i="1"/>
  <c r="M15" i="1"/>
  <c r="L22" i="1"/>
  <c r="K22" i="1"/>
  <c r="J22" i="1"/>
  <c r="H22" i="1"/>
  <c r="G22" i="1"/>
  <c r="F22" i="1"/>
  <c r="E22" i="1"/>
  <c r="D22" i="1"/>
  <c r="C22" i="1"/>
  <c r="B22" i="1"/>
  <c r="M12" i="1"/>
  <c r="M11" i="1"/>
  <c r="M10" i="1"/>
  <c r="M9" i="1"/>
  <c r="M8" i="1"/>
  <c r="M7" i="1"/>
  <c r="M6" i="1"/>
  <c r="L5" i="1"/>
  <c r="K5" i="1"/>
  <c r="J5" i="1"/>
  <c r="I5" i="1"/>
  <c r="H5" i="1"/>
  <c r="G5" i="1"/>
  <c r="F5" i="1"/>
  <c r="E5" i="1"/>
  <c r="D5" i="1"/>
  <c r="C5" i="1"/>
  <c r="B5" i="1"/>
  <c r="C5" i="2" l="1"/>
  <c r="M8" i="2"/>
  <c r="M10" i="2"/>
  <c r="M12" i="2"/>
  <c r="G22" i="2"/>
  <c r="D22" i="2"/>
  <c r="D21" i="2" s="1"/>
  <c r="B24" i="2"/>
  <c r="M24" i="2" s="1"/>
  <c r="C25" i="2"/>
  <c r="C21" i="2" s="1"/>
  <c r="F22" i="2"/>
  <c r="E22" i="2"/>
  <c r="E21" i="2" s="1"/>
  <c r="H5" i="2"/>
  <c r="K13" i="2"/>
  <c r="B22" i="2"/>
  <c r="M7" i="2"/>
  <c r="L22" i="2"/>
  <c r="L21" i="2" s="1"/>
  <c r="H13" i="2"/>
  <c r="J22" i="2"/>
  <c r="I22" i="2"/>
  <c r="I21" i="2" s="1"/>
  <c r="G13" i="2"/>
  <c r="M14" i="2"/>
  <c r="F5" i="2"/>
  <c r="M11" i="2"/>
  <c r="G21" i="2"/>
  <c r="B28" i="2"/>
  <c r="M28" i="2" s="1"/>
  <c r="J5" i="2"/>
  <c r="D5" i="2"/>
  <c r="K5" i="2"/>
  <c r="J23" i="2"/>
  <c r="M23" i="2" s="1"/>
  <c r="I5" i="2"/>
  <c r="B26" i="2"/>
  <c r="M26" i="2" s="1"/>
  <c r="L5" i="2"/>
  <c r="M9" i="2"/>
  <c r="F21" i="2"/>
  <c r="M6" i="2"/>
  <c r="B5" i="2"/>
  <c r="K21" i="2"/>
  <c r="H21" i="2"/>
  <c r="M27" i="2"/>
  <c r="M28" i="1"/>
  <c r="D21" i="1"/>
  <c r="F21" i="1"/>
  <c r="E21" i="1"/>
  <c r="G21" i="1"/>
  <c r="M27" i="1"/>
  <c r="M25" i="1"/>
  <c r="J21" i="1"/>
  <c r="L21" i="1"/>
  <c r="M26" i="1"/>
  <c r="H21" i="1"/>
  <c r="M24" i="1"/>
  <c r="B23" i="1"/>
  <c r="M23" i="1" s="1"/>
  <c r="K21" i="1"/>
  <c r="M5" i="1"/>
  <c r="C21" i="1"/>
  <c r="B21" i="1"/>
  <c r="I22" i="1"/>
  <c r="I21" i="1" s="1"/>
  <c r="M14" i="1"/>
  <c r="M13" i="2" l="1"/>
  <c r="M25" i="2"/>
  <c r="M5" i="2"/>
  <c r="M22" i="2"/>
  <c r="B21" i="2"/>
  <c r="J21" i="2"/>
  <c r="M13" i="1"/>
  <c r="M22" i="1"/>
  <c r="M21" i="1"/>
  <c r="M21" i="2" l="1"/>
</calcChain>
</file>

<file path=xl/sharedStrings.xml><?xml version="1.0" encoding="utf-8"?>
<sst xmlns="http://schemas.openxmlformats.org/spreadsheetml/2006/main" count="63" uniqueCount="20">
  <si>
    <r>
      <t>6.</t>
    </r>
    <r>
      <rPr>
        <b/>
        <sz val="7"/>
        <color rgb="FF000000"/>
        <rFont val="Times New Roman"/>
        <family val="1"/>
        <charset val="238"/>
      </rPr>
      <t xml:space="preserve">    </t>
    </r>
    <r>
      <rPr>
        <b/>
        <sz val="11"/>
        <color rgb="FF000000"/>
        <rFont val="Times New Roman"/>
        <family val="1"/>
        <charset val="238"/>
      </rPr>
      <t xml:space="preserve"> Wpływ na sektor finansów publicznych</t>
    </r>
  </si>
  <si>
    <t>w zł</t>
  </si>
  <si>
    <t>Łącznie ()</t>
  </si>
  <si>
    <t>Dochody ogółem</t>
  </si>
  <si>
    <t>budżet państwa</t>
  </si>
  <si>
    <t>JST gminy</t>
  </si>
  <si>
    <t>JST starostwa</t>
  </si>
  <si>
    <t>JST województwa</t>
  </si>
  <si>
    <t>JST miasta na prawach powiatu</t>
  </si>
  <si>
    <t>Zakład Ubezpieczeń Społecznych</t>
  </si>
  <si>
    <t>Narodowy Fundusz Zdrowia</t>
  </si>
  <si>
    <t>Wydatki ogółem</t>
  </si>
  <si>
    <t>Saldo ogółem</t>
  </si>
  <si>
    <t xml:space="preserve">Źródła finansowania </t>
  </si>
  <si>
    <t>W zakresie wydatków budżetu państwa środki będą uwzględnione w ustawach budżetowych w ramach podstawowego limitu w części 41 rozdziale 90022. W odniesieniu do pozycji dotyczącej zmiany reguły wydatkowej w ustawie o zmianie ustawy o udostępnianiu informacji o środowisku i jego ochronie, udziale społeczeństwa w ochronie środowiska oraz o ocenach oddziaływania na środowisko oraz niektórych innych ustaw z 2015 r. i ustawie o krajowym systemie ekozarządzania i audytu (EMAS) na wydatki składają się wyłącznie wydatki osobowe, ich wzrost zależy przede wszystkim od wzrostu kwoty bazowej dla członków członków korpusu służby cywilnej ustalanej w ustawie budżetowej na dany rok. Zmiana reguły wydatkowej nie spowoduje konieczności zwiększenia limitu wydatków. 
Zmiana ustawy ooś w zakresie wprowadzenia asysty techniczej wymaga zwiększenia wydatków budżetu państwa w części 41, rozdziale 90022 o wartość wskazaną w tabeli.
Zmiana ustawy ooś w zakresie zmiany właściwości organu zostanie sfinansowana z budżetu powiatu, w ramach zadań własnych, w budżecie gminy nastąpi zmniejszenie obciążenia pracą a tym samym zmniejszenie wydatków związanych z zakresem ustawy ooś.</t>
  </si>
  <si>
    <t>Dodatkowe informacje, w tym wskazanie źródeł danych i przyjętych do obliczeń założeń</t>
  </si>
  <si>
    <t xml:space="preserve">W odniesieniu do lat 2025 - 2026 w zakresie wydatków budżetu państwa w części dotyczącej reguły wydatkowej ustawy o zmianie ustawy o zmianie ustawy o udostępnianiu informacji o środowisku i jego ochronie, udziale społeczeństwa w ochronie środowiska oraz o ocenach oddziaływania na środowisko oraz niektórych innych ustaw z 2015 r. OSR uwzględnia tylko zwiększenie wartości w odniesieniu do kwot aktualnie wskazanych w regule wydatkowej. W zakresie ustawy o krajowym systemie ekozarządzania i audytu, w OSR wykazano wyłacznie skutek na lata 2025-2030 stanowiący różnicę pomiędzy wartościami aktualnie obowiązującymi a nowymi maksymalnymi limitami wydatków. Na lata po roku 2030 podano 0 (zero) gdyż procedowania zmiana ustawy o krajowym systemie ekozarządzania i audytu nie ustala jeszcze reguły wydatkowej na kolejne 10 lat ze względu na brak upływu terminu na ustalenie kolejnej reguły. Wartości wskazane są to wyłacznie wydatki osobowe (wynagrodzenie wraz z pochodnymi) i PPK oraz w przypadku EMAS - również ZFŚS, ze względu na zwiększenie etatu na to zadanie. Obliczeń dokonano wg średniego wynagrodzenia w GDOŚ w 2024 r. w korpusie służby cywilnej (10.807 zł / m-c). W kolejnych latach przyjeto wzrost wydatków obliczony w oparciu o wytyczne Ministra Finansów dotyczące stosowania jednolitych wskaźników makroekonomicznych będących podstawą oszacowania skutków finansowych projektowanych ustaw. Na 2025 r. uwzględniono rzeczywistą wartość wynagrodzenia zgodną z ustawą budżetową. Na lata 2027 - 2036 uwzględniono pełne prognozowane wydatki. OSR przedstawia 12 lat a nie 10 z uwagi na konieczność opracowania reguły wydatkowej na okres kolejnych 10 lat po roku 2027 dla ustawy o zmianie ustawy o udostępnianiu informacji o środowisku i jego ochronie, udziale społeczeństwa w ochronie środowiska oraz o ocenach oddziaływania na środowisko oraz niektórych innych ustaw z 2015 r., co wynika z art. 50 ust. 1c ustawy o finansach publicznych. Propozycja zmiany wysokości kwot maksymalnych wynikających z projektu nie powoduje dodatkowego zwiększenia limitu wydatków GDOŚ, gdyż zwiększenia dokonywane są zgodnie z projektami ustawy budżetowej na kolejny rok przez dysponenta części, tj. ministra właściwego do spraw środowiska w oparciu o wytyczne ministra właściwego do spraw finansów publicznych
W zakresie wydatków budżetu państwa w odniesieniu do asysty technicznej, obliczeń dokonano jako iloczyn ceny jednostkowej kwoty asysty i liczby potrzebnych godzin. W kolejnych latach uwzględniono wzrost wydatków obliczony w oparciu o wytyczne Ministra Finansów dotyczące stosowania jednolitych wskaźników makroekonomicznych będących podstawą oszacowania skutków finansowych projektowanych ustaw. Zakłada się jednak spadek liczby godzin aysty w kolejnych latach. Niezbedne jest zwiększenie limitu GDOŚ w kwotę 123,7 tys. zł w 2026 r. z zachowaniem jej waloryzacji w latach kolejnych)
W zakresie wydatków jst w OSR zaprezentowano wyłącznie dane szacunkowe. Obliczeń dokonano na podstawie danych zebranych ze 118 gmin w ramach 16 powiatów – po jednym w województwie. Średnia liczba spraw przypadających na jednego pracownika w gminie, niebędącej gminą na prawach powiatu wynosiła 38. Tym samym w powiatach szacuje się, że może konieczne być zatrudnienie dodatkowych 414 pracowników, co daje 1,32 pracownika na powiat. Do obliczeń przyjęto średnie wynagrodzenie w powiecie na podstawie "Rocznika statystycznego pracy 2022 r." GUS (brak danych aktualniejszych), z uwzględnieniem na kolejne lata wskaźników określonych w wytycznych Ministra Finansów dotyczących stosowania jednolitych wskaźników makroekonomicznych będących podstawą oszacowania skutków finansowych projektowanych ustaw.
Po stronie dochodów uwzględniono podatek jako dochód budżetu państwa i budżetów jst oraz wpływy do ZUS zarówno jako pochodne płatne przez pracodawcę jak i składki pracownika oraz wpływy do NFZ. Dochody te są związane wyłacznie z wydatkami budżetu państwa odnoszącymi się do zmiany reguły wydatkowej w zawartej w ustawie o zmianie ustawy o udostępnianiu informacji o środowisku i jego ochronie, udziale społeczeństwa w ochronie środowiska oraz o ocenach oddziaływania na środowisko oraz niektórych innych ustaw z 2015 r. , gdyż w odniesieniu do asysty i zmiany własciwości organu, zmiana nie powinna mieć wpływu na poziom dochodów. W prezentacji dochodów pominięto miasta gminy i powiaty, gdyż dochody dotyczyć będą PIT pracowników GDOŚ, z których większość ma miejsce zamieszkania m.st. Warszawa, które jest miastem na prawach powiatu, stąd część ich PIT trafi do miasta na prawach powiatu a nie do gminy ani powiatu, zgodnie z zasadą określoną w art. 8 ustawy o dochodach jst. </t>
  </si>
  <si>
    <t xml:space="preserve">Środki w roku 2026 powinny zostać zabezpieczone w rezerwie celowej budżetu państwa a w kolejnych latach powinny być uwzględnione w ustawach budżetowych w ramach podstawowego limitu w części 41 rozdziale 90022 i 90023. </t>
  </si>
  <si>
    <t xml:space="preserve">  </t>
  </si>
  <si>
    <t>W załączniku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</si>
</sst>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sz val="10.5"/>
      <color rgb="FF000000"/>
      <name val="Times New Roman"/>
      <family val="1"/>
      <charset val="238"/>
    </font>
    <font>
      <i/>
      <sz val="10.5"/>
      <color rgb="FF000000"/>
      <name val="Times New Roman"/>
      <family val="1"/>
      <charset val="238"/>
    </font>
    <font>
      <b/>
      <sz val="10.5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4" xfId="0" applyFont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164" fontId="5" fillId="0" borderId="4" xfId="0" applyNumberFormat="1" applyFont="1" applyBorder="1" applyAlignment="1">
      <alignment vertical="center" wrapText="1"/>
    </xf>
    <xf numFmtId="164" fontId="3" fillId="0" borderId="4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164" fontId="0" fillId="0" borderId="0" xfId="0" applyNumberFormat="1"/>
    <xf numFmtId="0" fontId="3" fillId="0" borderId="0" xfId="0" applyFont="1" applyAlignment="1">
      <alignment vertical="center" wrapText="1"/>
    </xf>
    <xf numFmtId="164" fontId="3" fillId="0" borderId="6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"/>
  <sheetViews>
    <sheetView tabSelected="1" topLeftCell="A20" workbookViewId="0">
      <selection activeCell="B30" sqref="B30:M30"/>
    </sheetView>
  </sheetViews>
  <sheetFormatPr defaultRowHeight="15" x14ac:dyDescent="0.25"/>
  <cols>
    <col min="1" max="1" width="41.7109375" customWidth="1"/>
    <col min="2" max="12" width="10.42578125" customWidth="1"/>
    <col min="13" max="13" width="10.85546875" customWidth="1"/>
    <col min="14" max="14" width="13.7109375" bestFit="1" customWidth="1"/>
    <col min="15" max="15" width="12.28515625" bestFit="1" customWidth="1"/>
  </cols>
  <sheetData>
    <row r="1" spans="1:15" ht="15" customHeight="1" x14ac:dyDescent="0.2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7"/>
    </row>
    <row r="2" spans="1:15" ht="42.6" customHeight="1" x14ac:dyDescent="0.25">
      <c r="A2" s="1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9"/>
    </row>
    <row r="3" spans="1:15" ht="42.6" customHeight="1" x14ac:dyDescent="0.25">
      <c r="A3" s="1"/>
      <c r="B3" s="2">
        <v>2026</v>
      </c>
      <c r="C3" s="3">
        <v>2027</v>
      </c>
      <c r="D3" s="2">
        <v>2028</v>
      </c>
      <c r="E3" s="3">
        <v>2029</v>
      </c>
      <c r="F3" s="2">
        <v>2030</v>
      </c>
      <c r="G3" s="3">
        <v>2031</v>
      </c>
      <c r="H3" s="2">
        <v>2032</v>
      </c>
      <c r="I3" s="3">
        <v>2033</v>
      </c>
      <c r="J3" s="2">
        <v>2034</v>
      </c>
      <c r="K3" s="3">
        <v>2035</v>
      </c>
      <c r="L3" s="2">
        <v>2036</v>
      </c>
      <c r="M3" t="s">
        <v>1</v>
      </c>
    </row>
    <row r="4" spans="1:15" x14ac:dyDescent="0.25">
      <c r="A4" s="1"/>
      <c r="B4" s="4">
        <v>0</v>
      </c>
      <c r="C4" s="4">
        <v>1</v>
      </c>
      <c r="D4" s="4">
        <v>2</v>
      </c>
      <c r="E4" s="4">
        <v>3</v>
      </c>
      <c r="F4" s="4">
        <v>4</v>
      </c>
      <c r="G4" s="4">
        <v>5</v>
      </c>
      <c r="H4" s="4">
        <v>6</v>
      </c>
      <c r="I4" s="4">
        <v>7</v>
      </c>
      <c r="J4" s="4">
        <v>8</v>
      </c>
      <c r="K4" s="4">
        <v>9</v>
      </c>
      <c r="L4" s="5">
        <v>10</v>
      </c>
      <c r="M4" s="6" t="s">
        <v>2</v>
      </c>
    </row>
    <row r="5" spans="1:15" ht="15" customHeight="1" x14ac:dyDescent="0.25">
      <c r="A5" s="7" t="s">
        <v>3</v>
      </c>
      <c r="B5" s="8">
        <f>SUM(B6:B12)</f>
        <v>2.48</v>
      </c>
      <c r="C5" s="8">
        <f>SUM(C6:C12)</f>
        <v>3.24</v>
      </c>
      <c r="D5" s="8">
        <f t="shared" ref="D5:L5" si="0">SUM(D6:D12)</f>
        <v>3.45</v>
      </c>
      <c r="E5" s="8">
        <f t="shared" si="0"/>
        <v>3.6100000000000003</v>
      </c>
      <c r="F5" s="8">
        <f t="shared" si="0"/>
        <v>3.8200000000000003</v>
      </c>
      <c r="G5" s="8">
        <f t="shared" si="0"/>
        <v>4.01</v>
      </c>
      <c r="H5" s="8">
        <f t="shared" si="0"/>
        <v>4.21</v>
      </c>
      <c r="I5" s="8">
        <f t="shared" si="0"/>
        <v>4.43</v>
      </c>
      <c r="J5" s="8">
        <f t="shared" si="0"/>
        <v>4.6500000000000004</v>
      </c>
      <c r="K5" s="8">
        <f t="shared" si="0"/>
        <v>4.87</v>
      </c>
      <c r="L5" s="8">
        <f t="shared" si="0"/>
        <v>5.12</v>
      </c>
      <c r="M5" s="8">
        <f t="shared" ref="M5:M28" si="1">SUM(B5:L5)</f>
        <v>43.889999999999993</v>
      </c>
    </row>
    <row r="6" spans="1:15" ht="15" customHeight="1" x14ac:dyDescent="0.25">
      <c r="A6" s="1" t="s">
        <v>4</v>
      </c>
      <c r="B6" s="9">
        <v>0.46</v>
      </c>
      <c r="C6" s="9">
        <v>0.6</v>
      </c>
      <c r="D6" s="9">
        <v>0.64</v>
      </c>
      <c r="E6" s="9">
        <v>0.67</v>
      </c>
      <c r="F6" s="9">
        <v>0.71</v>
      </c>
      <c r="G6" s="9">
        <v>0.74</v>
      </c>
      <c r="H6" s="9">
        <v>0.78</v>
      </c>
      <c r="I6" s="9">
        <v>0.82</v>
      </c>
      <c r="J6" s="9">
        <v>0.86</v>
      </c>
      <c r="K6" s="9">
        <v>0.9</v>
      </c>
      <c r="L6" s="9">
        <v>0.95</v>
      </c>
      <c r="M6" s="8">
        <f t="shared" si="1"/>
        <v>8.1300000000000008</v>
      </c>
      <c r="O6" s="14"/>
    </row>
    <row r="7" spans="1:15" x14ac:dyDescent="0.25">
      <c r="A7" s="1" t="s">
        <v>5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8">
        <f t="shared" si="1"/>
        <v>0</v>
      </c>
    </row>
    <row r="8" spans="1:15" x14ac:dyDescent="0.25">
      <c r="A8" s="1" t="s">
        <v>6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8">
        <f t="shared" si="1"/>
        <v>0</v>
      </c>
    </row>
    <row r="9" spans="1:15" ht="24.6" customHeight="1" x14ac:dyDescent="0.25">
      <c r="A9" s="1" t="s">
        <v>7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8">
        <f t="shared" si="1"/>
        <v>0</v>
      </c>
    </row>
    <row r="10" spans="1:15" ht="24.6" customHeight="1" x14ac:dyDescent="0.25">
      <c r="A10" s="1" t="s">
        <v>8</v>
      </c>
      <c r="B10" s="9">
        <v>0.04</v>
      </c>
      <c r="C10" s="9">
        <v>0.06</v>
      </c>
      <c r="D10" s="9">
        <v>0.06</v>
      </c>
      <c r="E10" s="9">
        <v>0.06</v>
      </c>
      <c r="F10" s="9">
        <v>7.0000000000000007E-2</v>
      </c>
      <c r="G10" s="9">
        <v>7.0000000000000007E-2</v>
      </c>
      <c r="H10" s="9">
        <v>7.0000000000000007E-2</v>
      </c>
      <c r="I10" s="9">
        <v>0.08</v>
      </c>
      <c r="J10" s="9">
        <v>0.08</v>
      </c>
      <c r="K10" s="9">
        <v>0.09</v>
      </c>
      <c r="L10" s="9">
        <v>0.09</v>
      </c>
      <c r="M10" s="8">
        <f t="shared" si="1"/>
        <v>0.76999999999999991</v>
      </c>
    </row>
    <row r="11" spans="1:15" ht="24.6" customHeight="1" x14ac:dyDescent="0.25">
      <c r="A11" s="1" t="s">
        <v>9</v>
      </c>
      <c r="B11" s="9">
        <v>1.6</v>
      </c>
      <c r="C11" s="9">
        <v>2.09</v>
      </c>
      <c r="D11" s="9">
        <v>2.2200000000000002</v>
      </c>
      <c r="E11" s="9">
        <v>2.33</v>
      </c>
      <c r="F11" s="9">
        <v>2.46</v>
      </c>
      <c r="G11" s="9">
        <v>2.59</v>
      </c>
      <c r="H11" s="9">
        <v>2.72</v>
      </c>
      <c r="I11" s="9">
        <v>2.85</v>
      </c>
      <c r="J11" s="9">
        <v>3</v>
      </c>
      <c r="K11" s="9">
        <v>3.14</v>
      </c>
      <c r="L11" s="9">
        <v>3.3</v>
      </c>
      <c r="M11" s="8">
        <f t="shared" si="1"/>
        <v>28.3</v>
      </c>
    </row>
    <row r="12" spans="1:15" ht="24.6" customHeight="1" x14ac:dyDescent="0.25">
      <c r="A12" s="1" t="s">
        <v>10</v>
      </c>
      <c r="B12" s="9">
        <v>0.38</v>
      </c>
      <c r="C12" s="9">
        <v>0.49</v>
      </c>
      <c r="D12" s="9">
        <v>0.53</v>
      </c>
      <c r="E12" s="9">
        <v>0.55000000000000004</v>
      </c>
      <c r="F12" s="9">
        <v>0.57999999999999996</v>
      </c>
      <c r="G12" s="9">
        <v>0.61</v>
      </c>
      <c r="H12" s="9">
        <v>0.64</v>
      </c>
      <c r="I12" s="9">
        <v>0.68</v>
      </c>
      <c r="J12" s="9">
        <v>0.71</v>
      </c>
      <c r="K12" s="9">
        <v>0.74</v>
      </c>
      <c r="L12" s="9">
        <v>0.78</v>
      </c>
      <c r="M12" s="8">
        <f t="shared" si="1"/>
        <v>6.69</v>
      </c>
    </row>
    <row r="13" spans="1:15" ht="15" customHeight="1" x14ac:dyDescent="0.25">
      <c r="A13" s="7" t="s">
        <v>11</v>
      </c>
      <c r="B13" s="8">
        <f>SUM(B14:B20)</f>
        <v>7.02</v>
      </c>
      <c r="C13" s="8">
        <f t="shared" ref="C13:L13" si="2">SUM(C14:C20)</f>
        <v>8.23</v>
      </c>
      <c r="D13" s="8">
        <f t="shared" si="2"/>
        <v>8.74</v>
      </c>
      <c r="E13" s="8">
        <f t="shared" si="2"/>
        <v>9.18</v>
      </c>
      <c r="F13" s="8">
        <f t="shared" si="2"/>
        <v>9.66</v>
      </c>
      <c r="G13" s="8">
        <f t="shared" si="2"/>
        <v>10.14</v>
      </c>
      <c r="H13" s="8">
        <f t="shared" si="2"/>
        <v>10.65</v>
      </c>
      <c r="I13" s="8">
        <f t="shared" si="2"/>
        <v>11.17</v>
      </c>
      <c r="J13" s="8">
        <f t="shared" si="2"/>
        <v>11.71</v>
      </c>
      <c r="K13" s="8">
        <f t="shared" si="2"/>
        <v>12.28</v>
      </c>
      <c r="L13" s="8">
        <f t="shared" si="2"/>
        <v>12.87</v>
      </c>
      <c r="M13" s="8">
        <f t="shared" si="1"/>
        <v>111.65</v>
      </c>
    </row>
    <row r="14" spans="1:15" ht="15" customHeight="1" x14ac:dyDescent="0.25">
      <c r="A14" s="1" t="s">
        <v>4</v>
      </c>
      <c r="B14" s="9">
        <v>7.02</v>
      </c>
      <c r="C14" s="9">
        <v>8.23</v>
      </c>
      <c r="D14" s="9">
        <v>8.74</v>
      </c>
      <c r="E14" s="9">
        <v>9.18</v>
      </c>
      <c r="F14" s="9">
        <v>9.66</v>
      </c>
      <c r="G14" s="9">
        <v>10.14</v>
      </c>
      <c r="H14" s="9">
        <v>10.65</v>
      </c>
      <c r="I14" s="9">
        <v>11.17</v>
      </c>
      <c r="J14" s="9">
        <v>11.71</v>
      </c>
      <c r="K14" s="9">
        <v>12.28</v>
      </c>
      <c r="L14" s="9">
        <v>12.87</v>
      </c>
      <c r="M14" s="8">
        <f t="shared" si="1"/>
        <v>111.65</v>
      </c>
    </row>
    <row r="15" spans="1:15" x14ac:dyDescent="0.25">
      <c r="A15" s="1" t="s">
        <v>5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8">
        <f t="shared" si="1"/>
        <v>0</v>
      </c>
      <c r="N15" s="10"/>
      <c r="O15" s="11"/>
    </row>
    <row r="16" spans="1:15" x14ac:dyDescent="0.25">
      <c r="A16" s="1" t="s">
        <v>6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8">
        <f t="shared" si="1"/>
        <v>0</v>
      </c>
    </row>
    <row r="17" spans="1:14" ht="24.6" customHeight="1" x14ac:dyDescent="0.25">
      <c r="A17" s="1" t="s">
        <v>7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8">
        <f t="shared" si="1"/>
        <v>0</v>
      </c>
    </row>
    <row r="18" spans="1:14" ht="24.6" customHeight="1" x14ac:dyDescent="0.25">
      <c r="A18" s="1" t="s">
        <v>8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8">
        <f t="shared" si="1"/>
        <v>0</v>
      </c>
    </row>
    <row r="19" spans="1:14" ht="24.6" customHeight="1" x14ac:dyDescent="0.25">
      <c r="A19" s="1" t="s">
        <v>9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8">
        <f t="shared" si="1"/>
        <v>0</v>
      </c>
    </row>
    <row r="20" spans="1:14" ht="24.6" customHeight="1" x14ac:dyDescent="0.25">
      <c r="A20" s="1" t="s">
        <v>10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8">
        <f t="shared" si="1"/>
        <v>0</v>
      </c>
    </row>
    <row r="21" spans="1:14" ht="15" customHeight="1" x14ac:dyDescent="0.25">
      <c r="A21" s="7" t="s">
        <v>12</v>
      </c>
      <c r="B21" s="8">
        <f>SUM(B22:B28)</f>
        <v>-4.54</v>
      </c>
      <c r="C21" s="8">
        <f t="shared" ref="C21:L21" si="3">SUM(C22:C28)</f>
        <v>-4.9900000000000011</v>
      </c>
      <c r="D21" s="8">
        <f t="shared" si="3"/>
        <v>-5.2899999999999983</v>
      </c>
      <c r="E21" s="8">
        <f t="shared" si="3"/>
        <v>-5.5699999999999994</v>
      </c>
      <c r="F21" s="8">
        <f t="shared" si="3"/>
        <v>-5.839999999999999</v>
      </c>
      <c r="G21" s="8">
        <f t="shared" si="3"/>
        <v>-6.13</v>
      </c>
      <c r="H21" s="8">
        <f t="shared" si="3"/>
        <v>-6.44</v>
      </c>
      <c r="I21" s="8">
        <f t="shared" si="3"/>
        <v>-6.74</v>
      </c>
      <c r="J21" s="8">
        <f t="shared" si="3"/>
        <v>-7.0600000000000014</v>
      </c>
      <c r="K21" s="8">
        <f t="shared" si="3"/>
        <v>-7.4099999999999984</v>
      </c>
      <c r="L21" s="8">
        <f t="shared" si="3"/>
        <v>-7.7500000000000009</v>
      </c>
      <c r="M21" s="8">
        <f t="shared" si="1"/>
        <v>-67.760000000000005</v>
      </c>
      <c r="N21" s="12"/>
    </row>
    <row r="22" spans="1:14" ht="15" customHeight="1" x14ac:dyDescent="0.25">
      <c r="A22" s="1" t="s">
        <v>4</v>
      </c>
      <c r="B22" s="9">
        <f t="shared" ref="B22:L22" si="4">B6-B14</f>
        <v>-6.56</v>
      </c>
      <c r="C22" s="9">
        <f t="shared" si="4"/>
        <v>-7.6300000000000008</v>
      </c>
      <c r="D22" s="9">
        <f t="shared" si="4"/>
        <v>-8.1</v>
      </c>
      <c r="E22" s="9">
        <f t="shared" si="4"/>
        <v>-8.51</v>
      </c>
      <c r="F22" s="9">
        <f t="shared" si="4"/>
        <v>-8.9499999999999993</v>
      </c>
      <c r="G22" s="9">
        <f t="shared" si="4"/>
        <v>-9.4</v>
      </c>
      <c r="H22" s="9">
        <f t="shared" si="4"/>
        <v>-9.870000000000001</v>
      </c>
      <c r="I22" s="9">
        <f t="shared" si="4"/>
        <v>-10.35</v>
      </c>
      <c r="J22" s="9">
        <f t="shared" si="4"/>
        <v>-10.850000000000001</v>
      </c>
      <c r="K22" s="9">
        <f t="shared" si="4"/>
        <v>-11.379999999999999</v>
      </c>
      <c r="L22" s="9">
        <f t="shared" si="4"/>
        <v>-11.92</v>
      </c>
      <c r="M22" s="8">
        <f t="shared" si="1"/>
        <v>-103.52</v>
      </c>
    </row>
    <row r="23" spans="1:14" x14ac:dyDescent="0.25">
      <c r="A23" s="1" t="s">
        <v>5</v>
      </c>
      <c r="B23" s="9">
        <f t="shared" ref="B23:L23" si="5">B7-B15</f>
        <v>0</v>
      </c>
      <c r="C23" s="9">
        <f t="shared" si="5"/>
        <v>0</v>
      </c>
      <c r="D23" s="9">
        <f t="shared" si="5"/>
        <v>0</v>
      </c>
      <c r="E23" s="9">
        <f t="shared" si="5"/>
        <v>0</v>
      </c>
      <c r="F23" s="9">
        <f t="shared" si="5"/>
        <v>0</v>
      </c>
      <c r="G23" s="9">
        <f t="shared" si="5"/>
        <v>0</v>
      </c>
      <c r="H23" s="9">
        <f t="shared" si="5"/>
        <v>0</v>
      </c>
      <c r="I23" s="9">
        <f t="shared" si="5"/>
        <v>0</v>
      </c>
      <c r="J23" s="9">
        <f t="shared" si="5"/>
        <v>0</v>
      </c>
      <c r="K23" s="9">
        <f t="shared" si="5"/>
        <v>0</v>
      </c>
      <c r="L23" s="9">
        <f t="shared" si="5"/>
        <v>0</v>
      </c>
      <c r="M23" s="8">
        <f t="shared" si="1"/>
        <v>0</v>
      </c>
    </row>
    <row r="24" spans="1:14" x14ac:dyDescent="0.25">
      <c r="A24" s="1" t="s">
        <v>6</v>
      </c>
      <c r="B24" s="9">
        <f t="shared" ref="B24:L24" si="6">B8-B16</f>
        <v>0</v>
      </c>
      <c r="C24" s="9">
        <f t="shared" si="6"/>
        <v>0</v>
      </c>
      <c r="D24" s="9">
        <f t="shared" si="6"/>
        <v>0</v>
      </c>
      <c r="E24" s="9">
        <f t="shared" si="6"/>
        <v>0</v>
      </c>
      <c r="F24" s="9">
        <f t="shared" si="6"/>
        <v>0</v>
      </c>
      <c r="G24" s="9">
        <f t="shared" si="6"/>
        <v>0</v>
      </c>
      <c r="H24" s="9">
        <f t="shared" si="6"/>
        <v>0</v>
      </c>
      <c r="I24" s="9">
        <f t="shared" si="6"/>
        <v>0</v>
      </c>
      <c r="J24" s="9">
        <f t="shared" si="6"/>
        <v>0</v>
      </c>
      <c r="K24" s="9">
        <f t="shared" si="6"/>
        <v>0</v>
      </c>
      <c r="L24" s="9">
        <f t="shared" si="6"/>
        <v>0</v>
      </c>
      <c r="M24" s="8">
        <f t="shared" si="1"/>
        <v>0</v>
      </c>
    </row>
    <row r="25" spans="1:14" ht="24.6" customHeight="1" x14ac:dyDescent="0.25">
      <c r="A25" s="1" t="s">
        <v>7</v>
      </c>
      <c r="B25" s="9">
        <f t="shared" ref="B25:L25" si="7">B9-B17</f>
        <v>0</v>
      </c>
      <c r="C25" s="9">
        <f t="shared" si="7"/>
        <v>0</v>
      </c>
      <c r="D25" s="9">
        <f t="shared" si="7"/>
        <v>0</v>
      </c>
      <c r="E25" s="9">
        <f t="shared" si="7"/>
        <v>0</v>
      </c>
      <c r="F25" s="9">
        <f t="shared" si="7"/>
        <v>0</v>
      </c>
      <c r="G25" s="9">
        <f t="shared" si="7"/>
        <v>0</v>
      </c>
      <c r="H25" s="9">
        <f t="shared" si="7"/>
        <v>0</v>
      </c>
      <c r="I25" s="9">
        <f t="shared" si="7"/>
        <v>0</v>
      </c>
      <c r="J25" s="9">
        <f t="shared" si="7"/>
        <v>0</v>
      </c>
      <c r="K25" s="9">
        <f t="shared" si="7"/>
        <v>0</v>
      </c>
      <c r="L25" s="9">
        <f t="shared" si="7"/>
        <v>0</v>
      </c>
      <c r="M25" s="8">
        <f t="shared" si="1"/>
        <v>0</v>
      </c>
    </row>
    <row r="26" spans="1:14" ht="24.6" customHeight="1" x14ac:dyDescent="0.25">
      <c r="A26" s="1" t="s">
        <v>8</v>
      </c>
      <c r="B26" s="9">
        <f t="shared" ref="B26:L26" si="8">B10-B18</f>
        <v>0.04</v>
      </c>
      <c r="C26" s="9">
        <f t="shared" si="8"/>
        <v>0.06</v>
      </c>
      <c r="D26" s="9">
        <f t="shared" si="8"/>
        <v>0.06</v>
      </c>
      <c r="E26" s="9">
        <f t="shared" si="8"/>
        <v>0.06</v>
      </c>
      <c r="F26" s="9">
        <f t="shared" si="8"/>
        <v>7.0000000000000007E-2</v>
      </c>
      <c r="G26" s="9">
        <f t="shared" si="8"/>
        <v>7.0000000000000007E-2</v>
      </c>
      <c r="H26" s="9">
        <f t="shared" si="8"/>
        <v>7.0000000000000007E-2</v>
      </c>
      <c r="I26" s="9">
        <f t="shared" si="8"/>
        <v>0.08</v>
      </c>
      <c r="J26" s="9">
        <f t="shared" si="8"/>
        <v>0.08</v>
      </c>
      <c r="K26" s="9">
        <f t="shared" si="8"/>
        <v>0.09</v>
      </c>
      <c r="L26" s="9">
        <f t="shared" si="8"/>
        <v>0.09</v>
      </c>
      <c r="M26" s="8">
        <f t="shared" si="1"/>
        <v>0.76999999999999991</v>
      </c>
    </row>
    <row r="27" spans="1:14" ht="24.6" customHeight="1" x14ac:dyDescent="0.25">
      <c r="A27" s="1" t="s">
        <v>9</v>
      </c>
      <c r="B27" s="9">
        <f t="shared" ref="B27:L27" si="9">B11-B19</f>
        <v>1.6</v>
      </c>
      <c r="C27" s="9">
        <f t="shared" si="9"/>
        <v>2.09</v>
      </c>
      <c r="D27" s="9">
        <f t="shared" si="9"/>
        <v>2.2200000000000002</v>
      </c>
      <c r="E27" s="9">
        <f t="shared" si="9"/>
        <v>2.33</v>
      </c>
      <c r="F27" s="9">
        <f t="shared" si="9"/>
        <v>2.46</v>
      </c>
      <c r="G27" s="9">
        <f t="shared" si="9"/>
        <v>2.59</v>
      </c>
      <c r="H27" s="9">
        <f t="shared" si="9"/>
        <v>2.72</v>
      </c>
      <c r="I27" s="9">
        <f t="shared" si="9"/>
        <v>2.85</v>
      </c>
      <c r="J27" s="9">
        <f t="shared" si="9"/>
        <v>3</v>
      </c>
      <c r="K27" s="9">
        <f t="shared" si="9"/>
        <v>3.14</v>
      </c>
      <c r="L27" s="9">
        <f t="shared" si="9"/>
        <v>3.3</v>
      </c>
      <c r="M27" s="8">
        <f t="shared" si="1"/>
        <v>28.3</v>
      </c>
    </row>
    <row r="28" spans="1:14" ht="24.6" customHeight="1" x14ac:dyDescent="0.25">
      <c r="A28" s="1" t="s">
        <v>10</v>
      </c>
      <c r="B28" s="9">
        <f t="shared" ref="B28:L28" si="10">B12-B20</f>
        <v>0.38</v>
      </c>
      <c r="C28" s="9">
        <f t="shared" si="10"/>
        <v>0.49</v>
      </c>
      <c r="D28" s="9">
        <f t="shared" si="10"/>
        <v>0.53</v>
      </c>
      <c r="E28" s="9">
        <f t="shared" si="10"/>
        <v>0.55000000000000004</v>
      </c>
      <c r="F28" s="9">
        <f t="shared" si="10"/>
        <v>0.57999999999999996</v>
      </c>
      <c r="G28" s="9">
        <f t="shared" si="10"/>
        <v>0.61</v>
      </c>
      <c r="H28" s="9">
        <f t="shared" si="10"/>
        <v>0.64</v>
      </c>
      <c r="I28" s="9">
        <f t="shared" si="10"/>
        <v>0.68</v>
      </c>
      <c r="J28" s="9">
        <f t="shared" si="10"/>
        <v>0.71</v>
      </c>
      <c r="K28" s="9">
        <f t="shared" si="10"/>
        <v>0.74</v>
      </c>
      <c r="L28" s="9">
        <f t="shared" si="10"/>
        <v>0.78</v>
      </c>
      <c r="M28" s="8">
        <f t="shared" si="1"/>
        <v>6.69</v>
      </c>
    </row>
    <row r="29" spans="1:14" ht="42.75" customHeight="1" x14ac:dyDescent="0.25">
      <c r="A29" s="1" t="s">
        <v>13</v>
      </c>
      <c r="B29" s="20" t="s">
        <v>17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2"/>
    </row>
    <row r="30" spans="1:14" ht="61.5" customHeight="1" x14ac:dyDescent="0.25">
      <c r="A30" s="1" t="s">
        <v>15</v>
      </c>
      <c r="B30" s="20" t="s">
        <v>19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2"/>
    </row>
    <row r="31" spans="1:14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4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x14ac:dyDescent="0.25">
      <c r="A35" s="13"/>
      <c r="B35" s="13"/>
      <c r="C35" s="13"/>
      <c r="D35" s="13" t="s">
        <v>18</v>
      </c>
      <c r="E35" s="13"/>
      <c r="F35" s="13"/>
      <c r="G35" s="13"/>
      <c r="H35" s="13"/>
      <c r="I35" s="13"/>
      <c r="J35" s="13"/>
      <c r="K35" s="13"/>
      <c r="L35" s="13"/>
      <c r="M35" s="13"/>
    </row>
    <row r="36" spans="1:13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</sheetData>
  <mergeCells count="4">
    <mergeCell ref="A1:M1"/>
    <mergeCell ref="B2:M2"/>
    <mergeCell ref="B29:M29"/>
    <mergeCell ref="B30:M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6"/>
  <sheetViews>
    <sheetView workbookViewId="0">
      <selection activeCell="D21" sqref="D21"/>
    </sheetView>
  </sheetViews>
  <sheetFormatPr defaultRowHeight="15" x14ac:dyDescent="0.25"/>
  <cols>
    <col min="1" max="1" width="41.7109375" customWidth="1"/>
    <col min="2" max="2" width="15.85546875" customWidth="1"/>
    <col min="3" max="3" width="15.5703125" customWidth="1"/>
    <col min="4" max="4" width="17.7109375" customWidth="1"/>
    <col min="5" max="12" width="16" customWidth="1"/>
    <col min="13" max="13" width="16.140625" customWidth="1"/>
    <col min="14" max="14" width="13.7109375" bestFit="1" customWidth="1"/>
  </cols>
  <sheetData>
    <row r="1" spans="1:15" ht="15" customHeight="1" x14ac:dyDescent="0.2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7"/>
    </row>
    <row r="2" spans="1:15" ht="42.6" customHeight="1" x14ac:dyDescent="0.25">
      <c r="A2" s="1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9"/>
    </row>
    <row r="3" spans="1:15" ht="42.6" customHeight="1" x14ac:dyDescent="0.25">
      <c r="A3" s="1"/>
      <c r="B3" s="2">
        <v>2026</v>
      </c>
      <c r="C3" s="3">
        <v>2027</v>
      </c>
      <c r="D3" s="2">
        <v>2028</v>
      </c>
      <c r="E3" s="3">
        <v>2029</v>
      </c>
      <c r="F3" s="2">
        <v>2030</v>
      </c>
      <c r="G3" s="3">
        <v>2031</v>
      </c>
      <c r="H3" s="2">
        <v>2032</v>
      </c>
      <c r="I3" s="3">
        <v>2033</v>
      </c>
      <c r="J3" s="2">
        <v>2034</v>
      </c>
      <c r="K3" s="3">
        <v>2035</v>
      </c>
      <c r="L3" s="2">
        <v>2036</v>
      </c>
      <c r="M3" t="s">
        <v>1</v>
      </c>
    </row>
    <row r="4" spans="1:15" x14ac:dyDescent="0.25">
      <c r="A4" s="1"/>
      <c r="B4" s="4">
        <v>0</v>
      </c>
      <c r="C4" s="4">
        <v>1</v>
      </c>
      <c r="D4" s="4">
        <v>2</v>
      </c>
      <c r="E4" s="4">
        <v>3</v>
      </c>
      <c r="F4" s="4">
        <v>4</v>
      </c>
      <c r="G4" s="4">
        <v>5</v>
      </c>
      <c r="H4" s="4">
        <v>6</v>
      </c>
      <c r="I4" s="4">
        <v>7</v>
      </c>
      <c r="J4" s="4">
        <v>8</v>
      </c>
      <c r="K4" s="4">
        <v>9</v>
      </c>
      <c r="L4" s="5">
        <v>10</v>
      </c>
      <c r="M4" s="6" t="s">
        <v>2</v>
      </c>
    </row>
    <row r="5" spans="1:15" ht="15" customHeight="1" x14ac:dyDescent="0.25">
      <c r="A5" s="7" t="s">
        <v>3</v>
      </c>
      <c r="B5" s="8">
        <f>SUM(B6:B12)</f>
        <v>2489701.3199999998</v>
      </c>
      <c r="C5" s="8">
        <f>SUM(C6:C12)</f>
        <v>3237836.68</v>
      </c>
      <c r="D5" s="8">
        <f t="shared" ref="D5:L5" si="0">SUM(D6:D12)</f>
        <v>3443829.35</v>
      </c>
      <c r="E5" s="8">
        <f t="shared" si="0"/>
        <v>3625396.33</v>
      </c>
      <c r="F5" s="8">
        <f t="shared" si="0"/>
        <v>3816454.7199999997</v>
      </c>
      <c r="G5" s="8">
        <f t="shared" si="0"/>
        <v>4014050.5599999996</v>
      </c>
      <c r="H5" s="8">
        <f t="shared" si="0"/>
        <v>4217491.71</v>
      </c>
      <c r="I5" s="8">
        <f t="shared" si="0"/>
        <v>4430896.79</v>
      </c>
      <c r="J5" s="8">
        <f t="shared" si="0"/>
        <v>4651000.91</v>
      </c>
      <c r="K5" s="8">
        <f t="shared" si="0"/>
        <v>4881690.57</v>
      </c>
      <c r="L5" s="8">
        <f t="shared" si="0"/>
        <v>5119306.4400000004</v>
      </c>
      <c r="M5" s="8">
        <f t="shared" ref="M5:M28" si="1">SUM(B5:L5)</f>
        <v>43927655.379999995</v>
      </c>
    </row>
    <row r="6" spans="1:15" ht="15" customHeight="1" x14ac:dyDescent="0.25">
      <c r="A6" s="1" t="s">
        <v>4</v>
      </c>
      <c r="B6" s="9">
        <v>461060.73</v>
      </c>
      <c r="C6" s="9">
        <v>599605.80000000005</v>
      </c>
      <c r="D6" s="9">
        <v>637753</v>
      </c>
      <c r="E6" s="9">
        <v>671376.88</v>
      </c>
      <c r="F6" s="9">
        <v>706758.44</v>
      </c>
      <c r="G6" s="9">
        <v>743350.66</v>
      </c>
      <c r="H6" s="9">
        <v>781025.35000000009</v>
      </c>
      <c r="I6" s="9">
        <v>820545.23</v>
      </c>
      <c r="J6" s="9">
        <v>861305.68</v>
      </c>
      <c r="K6" s="9">
        <v>904026.45</v>
      </c>
      <c r="L6" s="9">
        <v>948029.86</v>
      </c>
      <c r="M6" s="8">
        <f t="shared" si="1"/>
        <v>8134838.0800000001</v>
      </c>
    </row>
    <row r="7" spans="1:15" x14ac:dyDescent="0.25">
      <c r="A7" s="1" t="s">
        <v>5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8">
        <f t="shared" si="1"/>
        <v>0</v>
      </c>
    </row>
    <row r="8" spans="1:15" x14ac:dyDescent="0.25">
      <c r="A8" s="1" t="s">
        <v>6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8">
        <f t="shared" si="1"/>
        <v>0</v>
      </c>
    </row>
    <row r="9" spans="1:15" ht="24.6" customHeight="1" x14ac:dyDescent="0.25">
      <c r="A9" s="1" t="s">
        <v>7</v>
      </c>
      <c r="B9" s="9">
        <v>1772.34</v>
      </c>
      <c r="C9" s="9">
        <v>2304.91</v>
      </c>
      <c r="D9" s="9">
        <v>2451.5500000000002</v>
      </c>
      <c r="E9" s="9">
        <v>2580.8000000000002</v>
      </c>
      <c r="F9" s="9">
        <v>2716.81</v>
      </c>
      <c r="G9" s="9">
        <v>2857.47</v>
      </c>
      <c r="H9" s="9">
        <v>3002.29</v>
      </c>
      <c r="I9" s="9">
        <v>3154.21</v>
      </c>
      <c r="J9" s="9">
        <v>3310.9</v>
      </c>
      <c r="K9" s="9">
        <v>3475.12</v>
      </c>
      <c r="L9" s="9">
        <v>3644.27</v>
      </c>
      <c r="M9" s="8">
        <f t="shared" si="1"/>
        <v>31270.67</v>
      </c>
    </row>
    <row r="10" spans="1:15" ht="24.6" customHeight="1" x14ac:dyDescent="0.25">
      <c r="A10" s="1" t="s">
        <v>8</v>
      </c>
      <c r="B10" s="9">
        <v>43548.85</v>
      </c>
      <c r="C10" s="9">
        <v>56634.93</v>
      </c>
      <c r="D10" s="9">
        <v>60238.07</v>
      </c>
      <c r="E10" s="9">
        <v>63413.96</v>
      </c>
      <c r="F10" s="9">
        <v>66755.88</v>
      </c>
      <c r="G10" s="9">
        <v>70212.14</v>
      </c>
      <c r="H10" s="9">
        <v>73770.649999999994</v>
      </c>
      <c r="I10" s="9">
        <v>77503.45</v>
      </c>
      <c r="J10" s="9">
        <v>81353.42</v>
      </c>
      <c r="K10" s="9">
        <v>85388.55</v>
      </c>
      <c r="L10" s="9">
        <v>89544.83</v>
      </c>
      <c r="M10" s="8">
        <f t="shared" si="1"/>
        <v>768364.73</v>
      </c>
    </row>
    <row r="11" spans="1:15" ht="24.6" customHeight="1" x14ac:dyDescent="0.25">
      <c r="A11" s="1" t="s">
        <v>9</v>
      </c>
      <c r="B11" s="9">
        <v>1603532.96</v>
      </c>
      <c r="C11" s="9">
        <v>2085381.81</v>
      </c>
      <c r="D11" s="9">
        <v>2218054.77</v>
      </c>
      <c r="E11" s="9">
        <v>2334995.96</v>
      </c>
      <c r="F11" s="9">
        <v>2458050.2399999998</v>
      </c>
      <c r="G11" s="9">
        <v>2585315.09</v>
      </c>
      <c r="H11" s="9">
        <v>2716344.7</v>
      </c>
      <c r="I11" s="9">
        <v>2853791.74</v>
      </c>
      <c r="J11" s="9">
        <v>2995553.41</v>
      </c>
      <c r="K11" s="9">
        <v>3144132.8600000003</v>
      </c>
      <c r="L11" s="9">
        <v>3297173.2600000002</v>
      </c>
      <c r="M11" s="8">
        <f t="shared" si="1"/>
        <v>28292326.800000004</v>
      </c>
    </row>
    <row r="12" spans="1:15" ht="24.6" customHeight="1" x14ac:dyDescent="0.25">
      <c r="A12" s="1" t="s">
        <v>10</v>
      </c>
      <c r="B12" s="9">
        <v>379786.44</v>
      </c>
      <c r="C12" s="9">
        <v>493909.23</v>
      </c>
      <c r="D12" s="9">
        <v>525331.96</v>
      </c>
      <c r="E12" s="9">
        <v>553028.73</v>
      </c>
      <c r="F12" s="9">
        <v>582173.35</v>
      </c>
      <c r="G12" s="9">
        <v>612315.19999999995</v>
      </c>
      <c r="H12" s="9">
        <v>643348.72</v>
      </c>
      <c r="I12" s="9">
        <v>675902.16</v>
      </c>
      <c r="J12" s="9">
        <v>709477.5</v>
      </c>
      <c r="K12" s="9">
        <v>744667.59</v>
      </c>
      <c r="L12" s="9">
        <v>780914.22</v>
      </c>
      <c r="M12" s="8">
        <f t="shared" si="1"/>
        <v>6700855.0999999996</v>
      </c>
    </row>
    <row r="13" spans="1:15" ht="15" customHeight="1" x14ac:dyDescent="0.25">
      <c r="A13" s="7" t="s">
        <v>11</v>
      </c>
      <c r="B13" s="8">
        <f>SUM(B14:B20)</f>
        <v>7017137.3849999998</v>
      </c>
      <c r="C13" s="8">
        <f t="shared" ref="C13:L13" si="2">SUM(C14:C20)</f>
        <v>8229918.4299999997</v>
      </c>
      <c r="D13" s="8">
        <f t="shared" si="2"/>
        <v>8736151.540000001</v>
      </c>
      <c r="E13" s="8">
        <f t="shared" si="2"/>
        <v>9184550.5899999999</v>
      </c>
      <c r="F13" s="8">
        <f t="shared" si="2"/>
        <v>9656050.4599999972</v>
      </c>
      <c r="G13" s="8">
        <f t="shared" si="2"/>
        <v>10143721.470000001</v>
      </c>
      <c r="H13" s="8">
        <f t="shared" si="2"/>
        <v>10645791.110000001</v>
      </c>
      <c r="I13" s="8">
        <f t="shared" si="2"/>
        <v>11172001.720000003</v>
      </c>
      <c r="J13" s="8">
        <f t="shared" si="2"/>
        <v>11714818.040000001</v>
      </c>
      <c r="K13" s="8">
        <f t="shared" si="2"/>
        <v>12283287.079999998</v>
      </c>
      <c r="L13" s="8">
        <f t="shared" si="2"/>
        <v>12868941.68</v>
      </c>
      <c r="M13" s="8">
        <f t="shared" si="1"/>
        <v>111652369.505</v>
      </c>
    </row>
    <row r="14" spans="1:15" ht="15" customHeight="1" x14ac:dyDescent="0.25">
      <c r="A14" s="1" t="s">
        <v>4</v>
      </c>
      <c r="B14" s="8">
        <v>7017137.3849999998</v>
      </c>
      <c r="C14" s="8">
        <v>8229918.4299999997</v>
      </c>
      <c r="D14" s="8">
        <v>8736151.540000001</v>
      </c>
      <c r="E14" s="8">
        <v>9184550.5899999999</v>
      </c>
      <c r="F14" s="8">
        <v>9656050.4599999972</v>
      </c>
      <c r="G14" s="8">
        <v>10143721.470000001</v>
      </c>
      <c r="H14" s="8">
        <v>10645791.110000001</v>
      </c>
      <c r="I14" s="8">
        <v>11172001.720000003</v>
      </c>
      <c r="J14" s="8">
        <v>11714818.040000001</v>
      </c>
      <c r="K14" s="8">
        <v>12283287.079999998</v>
      </c>
      <c r="L14" s="8">
        <v>12868941.68</v>
      </c>
      <c r="M14" s="8">
        <f t="shared" si="1"/>
        <v>111652369.505</v>
      </c>
    </row>
    <row r="15" spans="1:15" x14ac:dyDescent="0.25">
      <c r="A15" s="1" t="s">
        <v>5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8">
        <f t="shared" si="1"/>
        <v>0</v>
      </c>
      <c r="N15" s="10"/>
      <c r="O15" s="11"/>
    </row>
    <row r="16" spans="1:15" x14ac:dyDescent="0.25">
      <c r="A16" s="1" t="s">
        <v>6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8">
        <f t="shared" si="1"/>
        <v>0</v>
      </c>
    </row>
    <row r="17" spans="1:14" ht="24.6" customHeight="1" x14ac:dyDescent="0.25">
      <c r="A17" s="1" t="s">
        <v>7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8">
        <f t="shared" si="1"/>
        <v>0</v>
      </c>
    </row>
    <row r="18" spans="1:14" ht="24.6" customHeight="1" x14ac:dyDescent="0.25">
      <c r="A18" s="1" t="s">
        <v>8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8">
        <f t="shared" si="1"/>
        <v>0</v>
      </c>
    </row>
    <row r="19" spans="1:14" ht="24.6" customHeight="1" x14ac:dyDescent="0.25">
      <c r="A19" s="1" t="s">
        <v>9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8">
        <f t="shared" si="1"/>
        <v>0</v>
      </c>
    </row>
    <row r="20" spans="1:14" ht="24.6" customHeight="1" x14ac:dyDescent="0.25">
      <c r="A20" s="1" t="s">
        <v>10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8">
        <f t="shared" si="1"/>
        <v>0</v>
      </c>
    </row>
    <row r="21" spans="1:14" ht="15" customHeight="1" x14ac:dyDescent="0.25">
      <c r="A21" s="7" t="s">
        <v>12</v>
      </c>
      <c r="B21" s="8">
        <f>SUM(B22:B28)</f>
        <v>-4527436.0649999995</v>
      </c>
      <c r="C21" s="8">
        <f t="shared" ref="C21:L21" si="3">SUM(C22:C28)</f>
        <v>-4992081.75</v>
      </c>
      <c r="D21" s="8">
        <f t="shared" si="3"/>
        <v>-5292322.1900000004</v>
      </c>
      <c r="E21" s="8">
        <f t="shared" si="3"/>
        <v>-5559154.2599999979</v>
      </c>
      <c r="F21" s="8">
        <f t="shared" si="3"/>
        <v>-5839595.7399999965</v>
      </c>
      <c r="G21" s="8">
        <f t="shared" si="3"/>
        <v>-6129670.9099999992</v>
      </c>
      <c r="H21" s="8">
        <f t="shared" si="3"/>
        <v>-6428299.4000000022</v>
      </c>
      <c r="I21" s="8">
        <f t="shared" si="3"/>
        <v>-6741104.9300000016</v>
      </c>
      <c r="J21" s="8">
        <f t="shared" si="3"/>
        <v>-7063817.1300000008</v>
      </c>
      <c r="K21" s="8">
        <f t="shared" si="3"/>
        <v>-7401596.5099999988</v>
      </c>
      <c r="L21" s="8">
        <f t="shared" si="3"/>
        <v>-7749635.2400000012</v>
      </c>
      <c r="M21" s="8">
        <f t="shared" si="1"/>
        <v>-67724714.125</v>
      </c>
      <c r="N21" s="12"/>
    </row>
    <row r="22" spans="1:14" ht="15" customHeight="1" x14ac:dyDescent="0.25">
      <c r="A22" s="1" t="s">
        <v>4</v>
      </c>
      <c r="B22" s="9">
        <f t="shared" ref="B22:L22" si="4">B6-B14</f>
        <v>-6556076.6549999993</v>
      </c>
      <c r="C22" s="9">
        <f t="shared" si="4"/>
        <v>-7630312.6299999999</v>
      </c>
      <c r="D22" s="9">
        <f t="shared" si="4"/>
        <v>-8098398.540000001</v>
      </c>
      <c r="E22" s="9">
        <f t="shared" si="4"/>
        <v>-8513173.709999999</v>
      </c>
      <c r="F22" s="9">
        <f t="shared" si="4"/>
        <v>-8949292.0199999977</v>
      </c>
      <c r="G22" s="9">
        <f t="shared" si="4"/>
        <v>-9400370.8100000005</v>
      </c>
      <c r="H22" s="9">
        <f t="shared" si="4"/>
        <v>-9864765.7600000016</v>
      </c>
      <c r="I22" s="9">
        <f t="shared" si="4"/>
        <v>-10351456.490000002</v>
      </c>
      <c r="J22" s="9">
        <f t="shared" si="4"/>
        <v>-10853512.360000001</v>
      </c>
      <c r="K22" s="9">
        <f t="shared" si="4"/>
        <v>-11379260.629999999</v>
      </c>
      <c r="L22" s="9">
        <f t="shared" si="4"/>
        <v>-11920911.82</v>
      </c>
      <c r="M22" s="8">
        <f t="shared" si="1"/>
        <v>-103517531.42500001</v>
      </c>
    </row>
    <row r="23" spans="1:14" x14ac:dyDescent="0.25">
      <c r="A23" s="1" t="s">
        <v>5</v>
      </c>
      <c r="B23" s="9">
        <f t="shared" ref="B23:L23" si="5">B7-B15</f>
        <v>0</v>
      </c>
      <c r="C23" s="9">
        <f t="shared" si="5"/>
        <v>0</v>
      </c>
      <c r="D23" s="9">
        <f t="shared" si="5"/>
        <v>0</v>
      </c>
      <c r="E23" s="9">
        <f t="shared" si="5"/>
        <v>0</v>
      </c>
      <c r="F23" s="9">
        <f t="shared" si="5"/>
        <v>0</v>
      </c>
      <c r="G23" s="9">
        <f t="shared" si="5"/>
        <v>0</v>
      </c>
      <c r="H23" s="9">
        <f t="shared" si="5"/>
        <v>0</v>
      </c>
      <c r="I23" s="9">
        <f t="shared" si="5"/>
        <v>0</v>
      </c>
      <c r="J23" s="9">
        <f t="shared" si="5"/>
        <v>0</v>
      </c>
      <c r="K23" s="9">
        <f t="shared" si="5"/>
        <v>0</v>
      </c>
      <c r="L23" s="9">
        <f t="shared" si="5"/>
        <v>0</v>
      </c>
      <c r="M23" s="8">
        <f t="shared" si="1"/>
        <v>0</v>
      </c>
    </row>
    <row r="24" spans="1:14" x14ac:dyDescent="0.25">
      <c r="A24" s="1" t="s">
        <v>6</v>
      </c>
      <c r="B24" s="9">
        <f t="shared" ref="B24:L24" si="6">B8-B16</f>
        <v>0</v>
      </c>
      <c r="C24" s="9">
        <f t="shared" si="6"/>
        <v>0</v>
      </c>
      <c r="D24" s="9">
        <f t="shared" si="6"/>
        <v>0</v>
      </c>
      <c r="E24" s="9">
        <f t="shared" si="6"/>
        <v>0</v>
      </c>
      <c r="F24" s="9">
        <f t="shared" si="6"/>
        <v>0</v>
      </c>
      <c r="G24" s="9">
        <f t="shared" si="6"/>
        <v>0</v>
      </c>
      <c r="H24" s="9">
        <f t="shared" si="6"/>
        <v>0</v>
      </c>
      <c r="I24" s="9">
        <f t="shared" si="6"/>
        <v>0</v>
      </c>
      <c r="J24" s="9">
        <f t="shared" si="6"/>
        <v>0</v>
      </c>
      <c r="K24" s="9">
        <f t="shared" si="6"/>
        <v>0</v>
      </c>
      <c r="L24" s="9">
        <f t="shared" si="6"/>
        <v>0</v>
      </c>
      <c r="M24" s="8">
        <f t="shared" si="1"/>
        <v>0</v>
      </c>
    </row>
    <row r="25" spans="1:14" ht="24.6" customHeight="1" x14ac:dyDescent="0.25">
      <c r="A25" s="1" t="s">
        <v>7</v>
      </c>
      <c r="B25" s="9">
        <f t="shared" ref="B25:L25" si="7">B9-B17</f>
        <v>1772.34</v>
      </c>
      <c r="C25" s="9">
        <f t="shared" si="7"/>
        <v>2304.91</v>
      </c>
      <c r="D25" s="9">
        <f t="shared" si="7"/>
        <v>2451.5500000000002</v>
      </c>
      <c r="E25" s="9">
        <f t="shared" si="7"/>
        <v>2580.8000000000002</v>
      </c>
      <c r="F25" s="9">
        <f t="shared" si="7"/>
        <v>2716.81</v>
      </c>
      <c r="G25" s="9">
        <f t="shared" si="7"/>
        <v>2857.47</v>
      </c>
      <c r="H25" s="9">
        <f t="shared" si="7"/>
        <v>3002.29</v>
      </c>
      <c r="I25" s="9">
        <f t="shared" si="7"/>
        <v>3154.21</v>
      </c>
      <c r="J25" s="9">
        <f t="shared" si="7"/>
        <v>3310.9</v>
      </c>
      <c r="K25" s="9">
        <f t="shared" si="7"/>
        <v>3475.12</v>
      </c>
      <c r="L25" s="9">
        <f t="shared" si="7"/>
        <v>3644.27</v>
      </c>
      <c r="M25" s="8">
        <f t="shared" si="1"/>
        <v>31270.67</v>
      </c>
    </row>
    <row r="26" spans="1:14" ht="24.6" customHeight="1" x14ac:dyDescent="0.25">
      <c r="A26" s="1" t="s">
        <v>8</v>
      </c>
      <c r="B26" s="9">
        <f t="shared" ref="B26:L26" si="8">B10-B18</f>
        <v>43548.85</v>
      </c>
      <c r="C26" s="9">
        <f t="shared" si="8"/>
        <v>56634.93</v>
      </c>
      <c r="D26" s="9">
        <f t="shared" si="8"/>
        <v>60238.07</v>
      </c>
      <c r="E26" s="9">
        <f t="shared" si="8"/>
        <v>63413.96</v>
      </c>
      <c r="F26" s="9">
        <f t="shared" si="8"/>
        <v>66755.88</v>
      </c>
      <c r="G26" s="9">
        <f t="shared" si="8"/>
        <v>70212.14</v>
      </c>
      <c r="H26" s="9">
        <f t="shared" si="8"/>
        <v>73770.649999999994</v>
      </c>
      <c r="I26" s="9">
        <f t="shared" si="8"/>
        <v>77503.45</v>
      </c>
      <c r="J26" s="9">
        <f t="shared" si="8"/>
        <v>81353.42</v>
      </c>
      <c r="K26" s="9">
        <f t="shared" si="8"/>
        <v>85388.55</v>
      </c>
      <c r="L26" s="9">
        <f t="shared" si="8"/>
        <v>89544.83</v>
      </c>
      <c r="M26" s="8">
        <f t="shared" si="1"/>
        <v>768364.73</v>
      </c>
    </row>
    <row r="27" spans="1:14" ht="24.6" customHeight="1" x14ac:dyDescent="0.25">
      <c r="A27" s="1" t="s">
        <v>9</v>
      </c>
      <c r="B27" s="9">
        <f t="shared" ref="B27:L27" si="9">B11-B19</f>
        <v>1603532.96</v>
      </c>
      <c r="C27" s="9">
        <f t="shared" si="9"/>
        <v>2085381.81</v>
      </c>
      <c r="D27" s="9">
        <f t="shared" si="9"/>
        <v>2218054.77</v>
      </c>
      <c r="E27" s="9">
        <f t="shared" si="9"/>
        <v>2334995.96</v>
      </c>
      <c r="F27" s="9">
        <f t="shared" si="9"/>
        <v>2458050.2399999998</v>
      </c>
      <c r="G27" s="9">
        <f t="shared" si="9"/>
        <v>2585315.09</v>
      </c>
      <c r="H27" s="9">
        <f t="shared" si="9"/>
        <v>2716344.7</v>
      </c>
      <c r="I27" s="9">
        <f t="shared" si="9"/>
        <v>2853791.74</v>
      </c>
      <c r="J27" s="9">
        <f t="shared" si="9"/>
        <v>2995553.41</v>
      </c>
      <c r="K27" s="9">
        <f t="shared" si="9"/>
        <v>3144132.8600000003</v>
      </c>
      <c r="L27" s="9">
        <f t="shared" si="9"/>
        <v>3297173.2600000002</v>
      </c>
      <c r="M27" s="8">
        <f t="shared" si="1"/>
        <v>28292326.800000004</v>
      </c>
    </row>
    <row r="28" spans="1:14" ht="24.6" customHeight="1" x14ac:dyDescent="0.25">
      <c r="A28" s="1" t="s">
        <v>10</v>
      </c>
      <c r="B28" s="9">
        <f t="shared" ref="B28:L28" si="10">B12-B20</f>
        <v>379786.44</v>
      </c>
      <c r="C28" s="9">
        <f t="shared" si="10"/>
        <v>493909.23</v>
      </c>
      <c r="D28" s="9">
        <f t="shared" si="10"/>
        <v>525331.96</v>
      </c>
      <c r="E28" s="9">
        <f t="shared" si="10"/>
        <v>553028.73</v>
      </c>
      <c r="F28" s="9">
        <f t="shared" si="10"/>
        <v>582173.35</v>
      </c>
      <c r="G28" s="9">
        <f t="shared" si="10"/>
        <v>612315.19999999995</v>
      </c>
      <c r="H28" s="9">
        <f t="shared" si="10"/>
        <v>643348.72</v>
      </c>
      <c r="I28" s="9">
        <f t="shared" si="10"/>
        <v>675902.16</v>
      </c>
      <c r="J28" s="9">
        <f t="shared" si="10"/>
        <v>709477.5</v>
      </c>
      <c r="K28" s="9">
        <f t="shared" si="10"/>
        <v>744667.59</v>
      </c>
      <c r="L28" s="9">
        <f t="shared" si="10"/>
        <v>780914.22</v>
      </c>
      <c r="M28" s="8">
        <f t="shared" si="1"/>
        <v>6700855.0999999996</v>
      </c>
    </row>
    <row r="29" spans="1:14" ht="117" customHeight="1" x14ac:dyDescent="0.25">
      <c r="A29" s="1" t="s">
        <v>13</v>
      </c>
      <c r="B29" s="20" t="s">
        <v>14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2"/>
    </row>
    <row r="30" spans="1:14" ht="337.5" customHeight="1" x14ac:dyDescent="0.25">
      <c r="A30" s="1" t="s">
        <v>15</v>
      </c>
      <c r="B30" s="20" t="s">
        <v>16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2"/>
    </row>
    <row r="31" spans="1:14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4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</sheetData>
  <mergeCells count="4">
    <mergeCell ref="A1:M1"/>
    <mergeCell ref="B2:M2"/>
    <mergeCell ref="B29:M29"/>
    <mergeCell ref="B30:M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31 marca 2025 w mln zł</vt:lpstr>
      <vt:lpstr>31 marca 2025 w zł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Szymczak-Guzik</dc:creator>
  <cp:lastModifiedBy>Aneta Smaś</cp:lastModifiedBy>
  <dcterms:created xsi:type="dcterms:W3CDTF">2025-03-31T15:25:40Z</dcterms:created>
  <dcterms:modified xsi:type="dcterms:W3CDTF">2025-06-09T11:50:22Z</dcterms:modified>
</cp:coreProperties>
</file>