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korupska\Desktop\Do EDOKA\"/>
    </mc:Choice>
  </mc:AlternateContent>
  <bookViews>
    <workbookView xWindow="-105" yWindow="-105" windowWidth="19425" windowHeight="10425"/>
  </bookViews>
  <sheets>
    <sheet name="1. przedziały szkoły" sheetId="2" r:id="rId1"/>
    <sheet name="2. oddziały wg liczby uczniów" sheetId="5" r:id="rId2"/>
    <sheet name="3. jednostki w zespołach" sheetId="6" r:id="rId3"/>
  </sheets>
  <definedNames>
    <definedName name="_AMO_SingleObject__ROM_F0.SEC2.Tabulate_1.SEC1.BDY.Wielowymiarowy_raport_sumaryczny_Tabela_1" localSheetId="1" hidden="1">'2. oddziały wg liczby uczniów'!$A$4:$N$55</definedName>
    <definedName name="_AMO_SingleObject__ROM_F0.SEC2.Tabulate_1.SEC1.BDY.Wielowymiarowy_raport_sumaryczny_Tabela_1" hidden="1">#REF!</definedName>
    <definedName name="_AMO_SingleObject__ROM_F0.SEC2.Tabulate_1.SEC1.FTR.TXT1" localSheetId="1" hidden="1">'2. oddziały wg liczby uczniów'!$A$57:$N$57</definedName>
    <definedName name="_AMO_SingleObject__ROM_F0.SEC2.Tabulate_1.SEC1.FTR.TXT1" hidden="1">#REF!</definedName>
    <definedName name="_AMO_SingleObject__ROM_F0.SEC2.Tabulate_1.SEC1.HDR.TXT1" localSheetId="1" hidden="1">'2. oddziały wg liczby uczniów'!$A$1:$N$1</definedName>
    <definedName name="_AMO_SingleObject__ROM_F0.SEC2.Tabulate_1.SEC1.HDR.TXT1" hidden="1">#REF!</definedName>
    <definedName name="_xlnm._FilterDatabase" localSheetId="0" hidden="1">'1. przedziały szkoły'!$A$5:$M$40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5" l="1"/>
  <c r="C63" i="5"/>
  <c r="M62" i="5"/>
  <c r="C62" i="5"/>
  <c r="M61" i="5"/>
  <c r="C61" i="5"/>
  <c r="N44" i="2"/>
  <c r="H44" i="2"/>
  <c r="F44" i="2"/>
  <c r="H43" i="2"/>
  <c r="F43" i="2"/>
  <c r="D43" i="2"/>
  <c r="M41" i="2"/>
  <c r="N43" i="2" s="1"/>
  <c r="K41" i="2"/>
  <c r="L37" i="2" s="1"/>
  <c r="I41" i="2"/>
  <c r="J43" i="2" s="1"/>
  <c r="H41" i="2"/>
  <c r="G41" i="2"/>
  <c r="E41" i="2"/>
  <c r="F41" i="2" s="1"/>
  <c r="C41" i="2"/>
  <c r="D44" i="2" s="1"/>
  <c r="N40" i="2"/>
  <c r="L40" i="2"/>
  <c r="J40" i="2"/>
  <c r="H40" i="2"/>
  <c r="N39" i="2"/>
  <c r="L39" i="2"/>
  <c r="H39" i="2"/>
  <c r="F39" i="2"/>
  <c r="H38" i="2"/>
  <c r="F38" i="2"/>
  <c r="D38" i="2"/>
  <c r="N37" i="2"/>
  <c r="H37" i="2"/>
  <c r="F37" i="2"/>
  <c r="D37" i="2"/>
  <c r="N36" i="2"/>
  <c r="L36" i="2"/>
  <c r="J36" i="2"/>
  <c r="H36" i="2"/>
  <c r="N35" i="2"/>
  <c r="L35" i="2"/>
  <c r="H35" i="2"/>
  <c r="F35" i="2"/>
  <c r="H34" i="2"/>
  <c r="F34" i="2"/>
  <c r="D34" i="2"/>
  <c r="N33" i="2"/>
  <c r="H33" i="2"/>
  <c r="F33" i="2"/>
  <c r="D33" i="2"/>
  <c r="N32" i="2"/>
  <c r="L32" i="2"/>
  <c r="J32" i="2"/>
  <c r="H32" i="2"/>
  <c r="N31" i="2"/>
  <c r="L31" i="2"/>
  <c r="H31" i="2"/>
  <c r="F31" i="2"/>
  <c r="H30" i="2"/>
  <c r="F30" i="2"/>
  <c r="D30" i="2"/>
  <c r="N29" i="2"/>
  <c r="H29" i="2"/>
  <c r="F29" i="2"/>
  <c r="D29" i="2"/>
  <c r="N28" i="2"/>
  <c r="L28" i="2"/>
  <c r="J28" i="2"/>
  <c r="H28" i="2"/>
  <c r="N27" i="2"/>
  <c r="L27" i="2"/>
  <c r="H27" i="2"/>
  <c r="F27" i="2"/>
  <c r="H26" i="2"/>
  <c r="F26" i="2"/>
  <c r="D26" i="2"/>
  <c r="N25" i="2"/>
  <c r="H25" i="2"/>
  <c r="F25" i="2"/>
  <c r="D25" i="2"/>
  <c r="N24" i="2"/>
  <c r="L24" i="2"/>
  <c r="J24" i="2"/>
  <c r="H24" i="2"/>
  <c r="N23" i="2"/>
  <c r="L23" i="2"/>
  <c r="H23" i="2"/>
  <c r="F23" i="2"/>
  <c r="H22" i="2"/>
  <c r="F22" i="2"/>
  <c r="D22" i="2"/>
  <c r="N21" i="2"/>
  <c r="H21" i="2"/>
  <c r="F21" i="2"/>
  <c r="D21" i="2"/>
  <c r="N20" i="2"/>
  <c r="L20" i="2"/>
  <c r="J20" i="2"/>
  <c r="H20" i="2"/>
  <c r="N19" i="2"/>
  <c r="L19" i="2"/>
  <c r="H19" i="2"/>
  <c r="F19" i="2"/>
  <c r="H18" i="2"/>
  <c r="F18" i="2"/>
  <c r="D18" i="2"/>
  <c r="N17" i="2"/>
  <c r="H17" i="2"/>
  <c r="F17" i="2"/>
  <c r="D17" i="2"/>
  <c r="N16" i="2"/>
  <c r="L16" i="2"/>
  <c r="J16" i="2"/>
  <c r="H16" i="2"/>
  <c r="N15" i="2"/>
  <c r="L15" i="2"/>
  <c r="H15" i="2"/>
  <c r="F15" i="2"/>
  <c r="H14" i="2"/>
  <c r="F14" i="2"/>
  <c r="D14" i="2"/>
  <c r="N13" i="2"/>
  <c r="H13" i="2"/>
  <c r="F13" i="2"/>
  <c r="D13" i="2"/>
  <c r="N12" i="2"/>
  <c r="L12" i="2"/>
  <c r="J12" i="2"/>
  <c r="H12" i="2"/>
  <c r="N11" i="2"/>
  <c r="L11" i="2"/>
  <c r="H11" i="2"/>
  <c r="F11" i="2"/>
  <c r="H10" i="2"/>
  <c r="F10" i="2"/>
  <c r="D10" i="2"/>
  <c r="N9" i="2"/>
  <c r="H9" i="2"/>
  <c r="F9" i="2"/>
  <c r="D9" i="2"/>
  <c r="N8" i="2"/>
  <c r="L8" i="2"/>
  <c r="J8" i="2"/>
  <c r="H8" i="2"/>
  <c r="N7" i="2"/>
  <c r="L7" i="2"/>
  <c r="H7" i="2"/>
  <c r="F7" i="2"/>
  <c r="H6" i="2"/>
  <c r="F6" i="2"/>
  <c r="D6" i="2"/>
  <c r="J7" i="2" l="1"/>
  <c r="J19" i="2"/>
  <c r="L44" i="2"/>
  <c r="J10" i="2"/>
  <c r="J18" i="2"/>
  <c r="L6" i="2"/>
  <c r="D8" i="2"/>
  <c r="D16" i="2"/>
  <c r="D20" i="2"/>
  <c r="D24" i="2"/>
  <c r="L26" i="2"/>
  <c r="D28" i="2"/>
  <c r="L30" i="2"/>
  <c r="D32" i="2"/>
  <c r="L43" i="2"/>
  <c r="J15" i="2"/>
  <c r="J31" i="2"/>
  <c r="L10" i="2"/>
  <c r="D12" i="2"/>
  <c r="L14" i="2"/>
  <c r="L18" i="2"/>
  <c r="L22" i="2"/>
  <c r="L34" i="2"/>
  <c r="D36" i="2"/>
  <c r="L38" i="2"/>
  <c r="D40" i="2"/>
  <c r="N6" i="2"/>
  <c r="F8" i="2"/>
  <c r="J9" i="2"/>
  <c r="N10" i="2"/>
  <c r="F12" i="2"/>
  <c r="J13" i="2"/>
  <c r="N14" i="2"/>
  <c r="F16" i="2"/>
  <c r="J17" i="2"/>
  <c r="N18" i="2"/>
  <c r="F20" i="2"/>
  <c r="J21" i="2"/>
  <c r="N22" i="2"/>
  <c r="F24" i="2"/>
  <c r="J25" i="2"/>
  <c r="N26" i="2"/>
  <c r="F28" i="2"/>
  <c r="J29" i="2"/>
  <c r="N30" i="2"/>
  <c r="F32" i="2"/>
  <c r="J33" i="2"/>
  <c r="N34" i="2"/>
  <c r="F36" i="2"/>
  <c r="J37" i="2"/>
  <c r="N38" i="2"/>
  <c r="F40" i="2"/>
  <c r="N41" i="2"/>
  <c r="J11" i="2"/>
  <c r="J23" i="2"/>
  <c r="J27" i="2"/>
  <c r="J35" i="2"/>
  <c r="J39" i="2"/>
  <c r="J41" i="2"/>
  <c r="J44" i="2"/>
  <c r="J6" i="2"/>
  <c r="J14" i="2"/>
  <c r="J22" i="2"/>
  <c r="J26" i="2"/>
  <c r="J30" i="2"/>
  <c r="J34" i="2"/>
  <c r="J38" i="2"/>
  <c r="D41" i="2"/>
  <c r="L41" i="2"/>
  <c r="D7" i="2"/>
  <c r="L9" i="2"/>
  <c r="D11" i="2"/>
  <c r="L13" i="2"/>
  <c r="D15" i="2"/>
  <c r="L17" i="2"/>
  <c r="D19" i="2"/>
  <c r="L21" i="2"/>
  <c r="D23" i="2"/>
  <c r="L25" i="2"/>
  <c r="D27" i="2"/>
  <c r="L29" i="2"/>
  <c r="D31" i="2"/>
  <c r="L33" i="2"/>
  <c r="D35" i="2"/>
  <c r="D39" i="2"/>
</calcChain>
</file>

<file path=xl/sharedStrings.xml><?xml version="1.0" encoding="utf-8"?>
<sst xmlns="http://schemas.openxmlformats.org/spreadsheetml/2006/main" count="254" uniqueCount="149">
  <si>
    <t>Liczba szkół podstawowych, niespecjalnych, prowadzonych przez JST według przedziałów liczby uczniów w dniu 30.09 w latach szkolnych 2019/2020-2024/2025</t>
  </si>
  <si>
    <t>Stan bazy danych SIO 25.06.2025 r.</t>
  </si>
  <si>
    <t>Typ podmiotu</t>
  </si>
  <si>
    <t>Przedzialy liczby uczniów szkoły podstawowej</t>
  </si>
  <si>
    <t>2019/2020</t>
  </si>
  <si>
    <t>2020/2021</t>
  </si>
  <si>
    <t>2021/2022</t>
  </si>
  <si>
    <t>2022/2023</t>
  </si>
  <si>
    <t>2023/2024</t>
  </si>
  <si>
    <t>2024/2025</t>
  </si>
  <si>
    <t>Szkoła podstawowa</t>
  </si>
  <si>
    <t>1-25</t>
  </si>
  <si>
    <t>26-50</t>
  </si>
  <si>
    <t>51-100</t>
  </si>
  <si>
    <t>101-150</t>
  </si>
  <si>
    <t>151-200</t>
  </si>
  <si>
    <t>201-250</t>
  </si>
  <si>
    <t>251-300</t>
  </si>
  <si>
    <t>301-350</t>
  </si>
  <si>
    <t>351-400</t>
  </si>
  <si>
    <t>401-450</t>
  </si>
  <si>
    <t>451-500</t>
  </si>
  <si>
    <t>501-550</t>
  </si>
  <si>
    <t>551-600</t>
  </si>
  <si>
    <t>601-650</t>
  </si>
  <si>
    <t>651-700</t>
  </si>
  <si>
    <t>701-750</t>
  </si>
  <si>
    <t>751-800</t>
  </si>
  <si>
    <t>801-850</t>
  </si>
  <si>
    <t>851-900</t>
  </si>
  <si>
    <t>901-950</t>
  </si>
  <si>
    <t>951-1000</t>
  </si>
  <si>
    <t>1001-1050</t>
  </si>
  <si>
    <t>1051-1100</t>
  </si>
  <si>
    <t>1101-1150</t>
  </si>
  <si>
    <t>1151-1200</t>
  </si>
  <si>
    <t>1201-1250</t>
  </si>
  <si>
    <t>1251-1300</t>
  </si>
  <si>
    <t>1301-1350</t>
  </si>
  <si>
    <t>1351-1400</t>
  </si>
  <si>
    <t>1401-1450</t>
  </si>
  <si>
    <t>1451-1500</t>
  </si>
  <si>
    <t>1501-1550</t>
  </si>
  <si>
    <t>1551-1600</t>
  </si>
  <si>
    <t>1601-1650</t>
  </si>
  <si>
    <t>1651-2050</t>
  </si>
  <si>
    <t>razem</t>
  </si>
  <si>
    <t>do 100</t>
  </si>
  <si>
    <t>101-200</t>
  </si>
  <si>
    <t>Liczba szkół podstawowych, niespecjalnych, prowadzonych przez JST według przedziałów liczby uczniów w oddziale (z uczniami w oddziałach wychowania przedszkolnego, bez uczniów w oddziałach przygotowawczych) wraz z liczbą szkół, która posiada daną liczbę oddziałów z uczniami w dniu 30.09 w latach szkolnych 2019/2020-2024/2025</t>
  </si>
  <si>
    <t>2019</t>
  </si>
  <si>
    <t>2020</t>
  </si>
  <si>
    <t>2021</t>
  </si>
  <si>
    <t>2022</t>
  </si>
  <si>
    <t>2023</t>
  </si>
  <si>
    <t>2024</t>
  </si>
  <si>
    <t>Liczba uczniów</t>
  </si>
  <si>
    <t>Liczba oddziałów</t>
  </si>
  <si>
    <t>Liczba szkół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</si>
  <si>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</si>
  <si>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</si>
  <si>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</si>
  <si>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</si>
  <si>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</si>
  <si>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</si>
  <si>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</si>
  <si>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</si>
  <si>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</si>
  <si>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</si>
  <si>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</si>
  <si>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</si>
  <si>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</si>
  <si>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</si>
  <si>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</si>
  <si>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</si>
  <si>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</si>
  <si>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</si>
  <si>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</si>
  <si>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</si>
  <si>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</si>
  <si>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</si>
  <si>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</si>
  <si>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</si>
  <si>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</si>
  <si>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</si>
  <si>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</si>
  <si>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</si>
  <si>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</si>
  <si>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</si>
  <si>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</si>
  <si>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</si>
  <si>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</si>
  <si>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</si>
  <si>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</si>
  <si>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</si>
  <si>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</si>
  <si>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</si>
  <si>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</si>
  <si>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</si>
  <si>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</si>
  <si>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</si>
  <si>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</si>
  <si>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</si>
  <si>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</si>
  <si>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48</t>
  </si>
  <si>
    <t>49</t>
  </si>
  <si>
    <t>50</t>
  </si>
  <si>
    <t>51</t>
  </si>
  <si>
    <t>55</t>
  </si>
  <si>
    <t>56</t>
  </si>
  <si>
    <t>63</t>
  </si>
  <si>
    <t>Razem</t>
  </si>
  <si>
    <t>l.u. 1-10</t>
  </si>
  <si>
    <t>l.u.11-20</t>
  </si>
  <si>
    <t>l.u.21-30</t>
  </si>
  <si>
    <t>Liczba publicznych szkół (według typów) samodzielnych i w zespołach według podmiotu nadrzędnego w dniu 30.09.2024 r.</t>
  </si>
  <si>
    <t>Kategoria uczniów/Typ podmiotu</t>
  </si>
  <si>
    <t>Samodzielna</t>
  </si>
  <si>
    <t>Filia szkoły lub placówki</t>
  </si>
  <si>
    <t>Szkoła/placówka wchodząca w skład jednostki złożonej według podmiotu nadrzędnego</t>
  </si>
  <si>
    <t>Młodzieżowy Ośrodek Socjoterapii ze szkołami</t>
  </si>
  <si>
    <t>Młodzieżowy Ośrodek Wychowawczy</t>
  </si>
  <si>
    <t>Okręgowy ośrodek wychowawczy</t>
  </si>
  <si>
    <t>Placówka Kształcenia Ustawicznego ze szkołami</t>
  </si>
  <si>
    <t>Schronisko dla nieletnich</t>
  </si>
  <si>
    <t>Specjalny Ośrodek Szkolno-Wychowawczy</t>
  </si>
  <si>
    <t>Zakład poprawczy</t>
  </si>
  <si>
    <t>Zakład poprawczy i Schronisko dla nieletnich</t>
  </si>
  <si>
    <t>Zespół szkół i placówek oświatowych</t>
  </si>
  <si>
    <t>samodzielna</t>
  </si>
  <si>
    <t>filia</t>
  </si>
  <si>
    <t>złożona</t>
  </si>
  <si>
    <t>Bez kategorii</t>
  </si>
  <si>
    <t>Branżowa szkoła II stopnia</t>
  </si>
  <si>
    <t>Liceum sztuk plastycznych</t>
  </si>
  <si>
    <t>Ogólnokształcąca szkoła baletowa</t>
  </si>
  <si>
    <t>Ogólnokształcąca szkoła muzyczna I stopnia</t>
  </si>
  <si>
    <t>Ogólnokształcąca szkoła muzyczna II stopnia</t>
  </si>
  <si>
    <t>Poznańska szkoła chóralna</t>
  </si>
  <si>
    <t>Szkoła policealna</t>
  </si>
  <si>
    <t>Dorośli</t>
  </si>
  <si>
    <t>Liceum ogólnokształcące</t>
  </si>
  <si>
    <t>Dzieci lub młodzież</t>
  </si>
  <si>
    <t>Branżowa szkoła I stopnia</t>
  </si>
  <si>
    <t>Przedszkole</t>
  </si>
  <si>
    <t>Punkt przedszkolny</t>
  </si>
  <si>
    <t>Szkoła specjalna przysposabiająca do pracy</t>
  </si>
  <si>
    <t>Technikum</t>
  </si>
  <si>
    <t>Zespół wychowania przedszkolnego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</si>
</sst>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6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3" fontId="3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9" fontId="1" fillId="0" borderId="1" xfId="1" applyNumberForma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10" fontId="5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10" fontId="3" fillId="0" borderId="1" xfId="1" applyNumberFormat="1" applyFont="1" applyBorder="1" applyAlignment="1">
      <alignment vertical="center"/>
    </xf>
    <xf numFmtId="49" fontId="1" fillId="0" borderId="2" xfId="1" applyNumberFormat="1" applyBorder="1" applyAlignment="1">
      <alignment horizontal="center" vertical="center"/>
    </xf>
    <xf numFmtId="164" fontId="1" fillId="0" borderId="0" xfId="1" applyNumberFormat="1" applyAlignment="1">
      <alignment vertical="center"/>
    </xf>
    <xf numFmtId="3" fontId="3" fillId="0" borderId="4" xfId="1" applyNumberFormat="1" applyFont="1" applyBorder="1" applyAlignment="1">
      <alignment vertical="center"/>
    </xf>
    <xf numFmtId="49" fontId="1" fillId="0" borderId="2" xfId="1" applyNumberForma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10" fontId="5" fillId="0" borderId="6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10" fontId="5" fillId="0" borderId="7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10" fontId="5" fillId="0" borderId="9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3" fontId="1" fillId="0" borderId="1" xfId="1" applyNumberFormat="1" applyBorder="1" applyAlignment="1">
      <alignment vertical="center"/>
    </xf>
    <xf numFmtId="0" fontId="1" fillId="0" borderId="0" xfId="1"/>
    <xf numFmtId="49" fontId="1" fillId="0" borderId="0" xfId="1" applyNumberFormat="1" applyAlignment="1">
      <alignment vertical="center" wrapText="1"/>
    </xf>
    <xf numFmtId="3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left" vertical="top"/>
    </xf>
    <xf numFmtId="3" fontId="1" fillId="0" borderId="1" xfId="1" applyNumberFormat="1" applyBorder="1"/>
    <xf numFmtId="3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left" vertical="top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 wrapText="1"/>
    </xf>
    <xf numFmtId="3" fontId="1" fillId="0" borderId="1" xfId="1" applyNumberFormat="1" applyBorder="1" applyAlignment="1">
      <alignment vertical="center" wrapText="1"/>
    </xf>
    <xf numFmtId="0" fontId="1" fillId="0" borderId="1" xfId="1" applyBorder="1" applyAlignment="1">
      <alignment horizontal="centerContinuous" vertical="center"/>
    </xf>
    <xf numFmtId="10" fontId="1" fillId="0" borderId="0" xfId="1" applyNumberFormat="1" applyAlignment="1">
      <alignment vertical="center"/>
    </xf>
    <xf numFmtId="16" fontId="1" fillId="0" borderId="0" xfId="1" applyNumberFormat="1" applyAlignment="1">
      <alignment vertical="center"/>
    </xf>
    <xf numFmtId="17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wrapText="1"/>
    </xf>
    <xf numFmtId="0" fontId="1" fillId="0" borderId="1" xfId="1" applyBorder="1"/>
    <xf numFmtId="0" fontId="1" fillId="0" borderId="1" xfId="1" applyBorder="1" applyAlignment="1">
      <alignment horizontal="left" indent="1"/>
    </xf>
    <xf numFmtId="0" fontId="2" fillId="0" borderId="1" xfId="1" applyFont="1" applyBorder="1" applyAlignment="1">
      <alignment horizontal="left" indent="1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2" borderId="1" xfId="1" applyFont="1" applyFill="1" applyBorder="1" applyAlignment="1">
      <alignment wrapText="1"/>
    </xf>
    <xf numFmtId="3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  <xf numFmtId="0" fontId="1" fillId="0" borderId="12" xfId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1" fillId="0" borderId="1" xfId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9" workbookViewId="0">
      <selection activeCell="P41" sqref="P41"/>
    </sheetView>
  </sheetViews>
  <sheetFormatPr defaultColWidth="8.25" defaultRowHeight="12.75"/>
  <cols>
    <col min="1" max="1" width="17.625" style="4" bestFit="1" customWidth="1"/>
    <col min="2" max="2" width="8.5" style="2" customWidth="1"/>
    <col min="3" max="14" width="7.875" style="3" customWidth="1"/>
    <col min="15" max="16384" width="8.25" style="4"/>
  </cols>
  <sheetData>
    <row r="1" spans="1:14">
      <c r="A1" s="1" t="s">
        <v>0</v>
      </c>
    </row>
    <row r="2" spans="1:14">
      <c r="A2" s="5" t="s">
        <v>1</v>
      </c>
    </row>
    <row r="5" spans="1:14" s="8" customFormat="1" ht="39" customHeight="1">
      <c r="A5" s="6" t="s">
        <v>2</v>
      </c>
      <c r="B5" s="7" t="s">
        <v>3</v>
      </c>
      <c r="C5" s="55" t="s">
        <v>4</v>
      </c>
      <c r="D5" s="56"/>
      <c r="E5" s="55" t="s">
        <v>5</v>
      </c>
      <c r="F5" s="56"/>
      <c r="G5" s="55" t="s">
        <v>6</v>
      </c>
      <c r="H5" s="56"/>
      <c r="I5" s="55" t="s">
        <v>7</v>
      </c>
      <c r="J5" s="56"/>
      <c r="K5" s="55" t="s">
        <v>8</v>
      </c>
      <c r="L5" s="56"/>
      <c r="M5" s="55" t="s">
        <v>9</v>
      </c>
      <c r="N5" s="56"/>
    </row>
    <row r="6" spans="1:14">
      <c r="A6" s="9" t="s">
        <v>10</v>
      </c>
      <c r="B6" s="9" t="s">
        <v>11</v>
      </c>
      <c r="C6" s="10">
        <v>209</v>
      </c>
      <c r="D6" s="11">
        <f>C6/$C$41</f>
        <v>1.8352651914295751E-2</v>
      </c>
      <c r="E6" s="10">
        <v>179</v>
      </c>
      <c r="F6" s="11">
        <f>E6/$E$41</f>
        <v>1.5867387642939455E-2</v>
      </c>
      <c r="G6" s="10">
        <v>158</v>
      </c>
      <c r="H6" s="11">
        <f>G6/$G$41</f>
        <v>1.411470430587815E-2</v>
      </c>
      <c r="I6" s="10">
        <v>165</v>
      </c>
      <c r="J6" s="11">
        <f>I6/$I$41</f>
        <v>1.481414975758664E-2</v>
      </c>
      <c r="K6" s="10">
        <v>156</v>
      </c>
      <c r="L6" s="11">
        <f>K6/$K$41</f>
        <v>1.4076881429344884E-2</v>
      </c>
      <c r="M6" s="10">
        <v>158</v>
      </c>
      <c r="N6" s="11">
        <f>M6/$M$41</f>
        <v>1.4290882778581766E-2</v>
      </c>
    </row>
    <row r="7" spans="1:14">
      <c r="A7" s="9" t="s">
        <v>10</v>
      </c>
      <c r="B7" s="9" t="s">
        <v>12</v>
      </c>
      <c r="C7" s="10">
        <v>386</v>
      </c>
      <c r="D7" s="11">
        <f t="shared" ref="D7:D41" si="0">C7/$C$41</f>
        <v>3.3895328415876363E-2</v>
      </c>
      <c r="E7" s="10">
        <v>368</v>
      </c>
      <c r="F7" s="11">
        <f t="shared" ref="F7:F41" si="1">E7/$E$41</f>
        <v>3.2621221522914634E-2</v>
      </c>
      <c r="G7" s="10">
        <v>344</v>
      </c>
      <c r="H7" s="11">
        <f t="shared" ref="H7:H41" si="2">G7/$G$41</f>
        <v>3.073074861532964E-2</v>
      </c>
      <c r="I7" s="10">
        <v>333</v>
      </c>
      <c r="J7" s="11">
        <f t="shared" ref="J7:J41" si="3">I7/$I$41</f>
        <v>2.9897647692583948E-2</v>
      </c>
      <c r="K7" s="10">
        <v>343</v>
      </c>
      <c r="L7" s="11">
        <f t="shared" ref="L7:L41" si="4">K7/$K$41</f>
        <v>3.0951091860674969E-2</v>
      </c>
      <c r="M7" s="10">
        <v>313</v>
      </c>
      <c r="N7" s="11">
        <f t="shared" ref="N7:N41" si="5">M7/$M$41</f>
        <v>2.8310419681620839E-2</v>
      </c>
    </row>
    <row r="8" spans="1:14">
      <c r="A8" s="9" t="s">
        <v>10</v>
      </c>
      <c r="B8" s="9" t="s">
        <v>13</v>
      </c>
      <c r="C8" s="10">
        <v>1894</v>
      </c>
      <c r="D8" s="11">
        <f t="shared" si="0"/>
        <v>0.16631541974007727</v>
      </c>
      <c r="E8" s="10">
        <v>1822</v>
      </c>
      <c r="F8" s="11">
        <f t="shared" si="1"/>
        <v>0.16151050438790887</v>
      </c>
      <c r="G8" s="10">
        <v>1733</v>
      </c>
      <c r="H8" s="11">
        <f t="shared" si="2"/>
        <v>0.15481507950687867</v>
      </c>
      <c r="I8" s="10">
        <v>1709</v>
      </c>
      <c r="J8" s="11">
        <f t="shared" si="3"/>
        <v>0.15343867839827618</v>
      </c>
      <c r="K8" s="10">
        <v>1776</v>
      </c>
      <c r="L8" s="11">
        <f t="shared" si="4"/>
        <v>0.16025988088792636</v>
      </c>
      <c r="M8" s="10">
        <v>1633</v>
      </c>
      <c r="N8" s="11">
        <f t="shared" si="5"/>
        <v>0.14770260492040521</v>
      </c>
    </row>
    <row r="9" spans="1:14">
      <c r="A9" s="9" t="s">
        <v>10</v>
      </c>
      <c r="B9" s="9" t="s">
        <v>14</v>
      </c>
      <c r="C9" s="12">
        <v>2131</v>
      </c>
      <c r="D9" s="13">
        <f t="shared" si="0"/>
        <v>0.18712680014049876</v>
      </c>
      <c r="E9" s="12">
        <v>2045</v>
      </c>
      <c r="F9" s="13">
        <f t="shared" si="1"/>
        <v>0.18127825547380552</v>
      </c>
      <c r="G9" s="12">
        <v>1978</v>
      </c>
      <c r="H9" s="13">
        <f t="shared" si="2"/>
        <v>0.17670180453814543</v>
      </c>
      <c r="I9" s="12">
        <v>2005</v>
      </c>
      <c r="J9" s="13">
        <f t="shared" si="3"/>
        <v>0.18001436523612857</v>
      </c>
      <c r="K9" s="12">
        <v>1977</v>
      </c>
      <c r="L9" s="13">
        <f t="shared" si="4"/>
        <v>0.17839740119112074</v>
      </c>
      <c r="M9" s="12">
        <v>1888</v>
      </c>
      <c r="N9" s="13">
        <f t="shared" si="5"/>
        <v>0.170767004341534</v>
      </c>
    </row>
    <row r="10" spans="1:14">
      <c r="A10" s="9" t="s">
        <v>10</v>
      </c>
      <c r="B10" s="9" t="s">
        <v>15</v>
      </c>
      <c r="C10" s="12">
        <v>1319</v>
      </c>
      <c r="D10" s="13">
        <f t="shared" si="0"/>
        <v>0.11582367404285213</v>
      </c>
      <c r="E10" s="12">
        <v>1330</v>
      </c>
      <c r="F10" s="13">
        <f t="shared" si="1"/>
        <v>0.11789734952575126</v>
      </c>
      <c r="G10" s="12">
        <v>1362</v>
      </c>
      <c r="H10" s="13">
        <f t="shared" si="2"/>
        <v>0.1216723244595319</v>
      </c>
      <c r="I10" s="12">
        <v>1352</v>
      </c>
      <c r="J10" s="13">
        <f t="shared" si="3"/>
        <v>0.1213862452864069</v>
      </c>
      <c r="K10" s="12">
        <v>1348</v>
      </c>
      <c r="L10" s="13">
        <f t="shared" si="4"/>
        <v>0.12163869337664682</v>
      </c>
      <c r="M10" s="12">
        <v>1329</v>
      </c>
      <c r="N10" s="13">
        <f t="shared" si="5"/>
        <v>0.12020622286541245</v>
      </c>
    </row>
    <row r="11" spans="1:14">
      <c r="A11" s="9" t="s">
        <v>10</v>
      </c>
      <c r="B11" s="9" t="s">
        <v>16</v>
      </c>
      <c r="C11" s="12">
        <v>955</v>
      </c>
      <c r="D11" s="13">
        <f t="shared" si="0"/>
        <v>8.3860203723217425E-2</v>
      </c>
      <c r="E11" s="12">
        <v>980</v>
      </c>
      <c r="F11" s="13">
        <f t="shared" si="1"/>
        <v>8.6871731229500926E-2</v>
      </c>
      <c r="G11" s="12">
        <v>956</v>
      </c>
      <c r="H11" s="13">
        <f t="shared" si="2"/>
        <v>8.5402894407718422E-2</v>
      </c>
      <c r="I11" s="12">
        <v>865</v>
      </c>
      <c r="J11" s="13">
        <f t="shared" si="3"/>
        <v>7.7662057820075417E-2</v>
      </c>
      <c r="K11" s="12">
        <v>908</v>
      </c>
      <c r="L11" s="13">
        <f t="shared" si="4"/>
        <v>8.1934668832340726E-2</v>
      </c>
      <c r="M11" s="12">
        <v>929</v>
      </c>
      <c r="N11" s="13">
        <f t="shared" si="5"/>
        <v>8.4026772793053539E-2</v>
      </c>
    </row>
    <row r="12" spans="1:14">
      <c r="A12" s="9" t="s">
        <v>10</v>
      </c>
      <c r="B12" s="9" t="s">
        <v>17</v>
      </c>
      <c r="C12" s="12">
        <v>763</v>
      </c>
      <c r="D12" s="13">
        <f t="shared" si="0"/>
        <v>6.700035124692659E-2</v>
      </c>
      <c r="E12" s="12">
        <v>755</v>
      </c>
      <c r="F12" s="13">
        <f t="shared" si="1"/>
        <v>6.6926690896197141E-2</v>
      </c>
      <c r="G12" s="12">
        <v>782</v>
      </c>
      <c r="H12" s="13">
        <f t="shared" si="2"/>
        <v>6.985885295694122E-2</v>
      </c>
      <c r="I12" s="12">
        <v>770</v>
      </c>
      <c r="J12" s="13">
        <f t="shared" si="3"/>
        <v>6.9132698868737658E-2</v>
      </c>
      <c r="K12" s="12">
        <v>822</v>
      </c>
      <c r="L12" s="13">
        <f t="shared" si="4"/>
        <v>7.4174336762317272E-2</v>
      </c>
      <c r="M12" s="12">
        <v>747</v>
      </c>
      <c r="N12" s="13">
        <f t="shared" si="5"/>
        <v>6.7565123010130249E-2</v>
      </c>
    </row>
    <row r="13" spans="1:14">
      <c r="A13" s="9" t="s">
        <v>10</v>
      </c>
      <c r="B13" s="9" t="s">
        <v>18</v>
      </c>
      <c r="C13" s="12">
        <v>669</v>
      </c>
      <c r="D13" s="13">
        <f t="shared" si="0"/>
        <v>5.8746048472075867E-2</v>
      </c>
      <c r="E13" s="12">
        <v>668</v>
      </c>
      <c r="F13" s="13">
        <f t="shared" si="1"/>
        <v>5.9214608633986351E-2</v>
      </c>
      <c r="G13" s="12">
        <v>689</v>
      </c>
      <c r="H13" s="13">
        <f t="shared" si="2"/>
        <v>6.1550830802215475E-2</v>
      </c>
      <c r="I13" s="12">
        <v>692</v>
      </c>
      <c r="J13" s="13">
        <f t="shared" si="3"/>
        <v>6.2129646256060336E-2</v>
      </c>
      <c r="K13" s="12">
        <v>713</v>
      </c>
      <c r="L13" s="13">
        <f t="shared" si="4"/>
        <v>6.4338567045659628E-2</v>
      </c>
      <c r="M13" s="12">
        <v>726</v>
      </c>
      <c r="N13" s="13">
        <f t="shared" si="5"/>
        <v>6.5665701881331404E-2</v>
      </c>
    </row>
    <row r="14" spans="1:14">
      <c r="A14" s="9" t="s">
        <v>10</v>
      </c>
      <c r="B14" s="9" t="s">
        <v>19</v>
      </c>
      <c r="C14" s="12">
        <v>546</v>
      </c>
      <c r="D14" s="13">
        <f t="shared" si="0"/>
        <v>4.7945205479452052E-2</v>
      </c>
      <c r="E14" s="12">
        <v>592</v>
      </c>
      <c r="F14" s="13">
        <f t="shared" si="1"/>
        <v>5.2477617232514845E-2</v>
      </c>
      <c r="G14" s="12">
        <v>602</v>
      </c>
      <c r="H14" s="13">
        <f t="shared" si="2"/>
        <v>5.3778810076826875E-2</v>
      </c>
      <c r="I14" s="12">
        <v>608</v>
      </c>
      <c r="J14" s="13">
        <f t="shared" si="3"/>
        <v>5.4587897288561678E-2</v>
      </c>
      <c r="K14" s="12">
        <v>652</v>
      </c>
      <c r="L14" s="13">
        <f t="shared" si="4"/>
        <v>5.8834145461108101E-2</v>
      </c>
      <c r="M14" s="12">
        <v>647</v>
      </c>
      <c r="N14" s="13">
        <f t="shared" si="5"/>
        <v>5.8520260492040524E-2</v>
      </c>
    </row>
    <row r="15" spans="1:14">
      <c r="A15" s="9" t="s">
        <v>10</v>
      </c>
      <c r="B15" s="9" t="s">
        <v>20</v>
      </c>
      <c r="C15" s="12">
        <v>464</v>
      </c>
      <c r="D15" s="13">
        <f t="shared" si="0"/>
        <v>4.0744643484369514E-2</v>
      </c>
      <c r="E15" s="12">
        <v>494</v>
      </c>
      <c r="F15" s="13">
        <f t="shared" si="1"/>
        <v>4.3790444109564758E-2</v>
      </c>
      <c r="G15" s="12">
        <v>518</v>
      </c>
      <c r="H15" s="13">
        <f t="shared" si="2"/>
        <v>4.6274790066106845E-2</v>
      </c>
      <c r="I15" s="12">
        <v>536</v>
      </c>
      <c r="J15" s="13">
        <f t="shared" si="3"/>
        <v>4.8123541030705694E-2</v>
      </c>
      <c r="K15" s="12">
        <v>515</v>
      </c>
      <c r="L15" s="13">
        <f t="shared" si="4"/>
        <v>4.6471756000721891E-2</v>
      </c>
      <c r="M15" s="12">
        <v>548</v>
      </c>
      <c r="N15" s="13">
        <f t="shared" si="5"/>
        <v>4.9565846599131692E-2</v>
      </c>
    </row>
    <row r="16" spans="1:14">
      <c r="A16" s="9" t="s">
        <v>10</v>
      </c>
      <c r="B16" s="9" t="s">
        <v>21</v>
      </c>
      <c r="C16" s="12">
        <v>438</v>
      </c>
      <c r="D16" s="13">
        <f t="shared" si="0"/>
        <v>3.8461538461538464E-2</v>
      </c>
      <c r="E16" s="12">
        <v>404</v>
      </c>
      <c r="F16" s="13">
        <f t="shared" si="1"/>
        <v>3.581242797624324E-2</v>
      </c>
      <c r="G16" s="12">
        <v>410</v>
      </c>
      <c r="H16" s="13">
        <f t="shared" si="2"/>
        <v>3.6626764338038235E-2</v>
      </c>
      <c r="I16" s="12">
        <v>426</v>
      </c>
      <c r="J16" s="13">
        <f t="shared" si="3"/>
        <v>3.8247441192314602E-2</v>
      </c>
      <c r="K16" s="12">
        <v>390</v>
      </c>
      <c r="L16" s="13">
        <f t="shared" si="4"/>
        <v>3.519220357336221E-2</v>
      </c>
      <c r="M16" s="12">
        <v>458</v>
      </c>
      <c r="N16" s="13">
        <f t="shared" si="5"/>
        <v>4.142547033285094E-2</v>
      </c>
    </row>
    <row r="17" spans="1:14">
      <c r="A17" s="9" t="s">
        <v>10</v>
      </c>
      <c r="B17" s="9" t="s">
        <v>22</v>
      </c>
      <c r="C17" s="12">
        <v>347</v>
      </c>
      <c r="D17" s="13">
        <f t="shared" si="0"/>
        <v>3.0470670881629785E-2</v>
      </c>
      <c r="E17" s="12">
        <v>370</v>
      </c>
      <c r="F17" s="13">
        <f t="shared" si="1"/>
        <v>3.2798510770321782E-2</v>
      </c>
      <c r="G17" s="12">
        <v>362</v>
      </c>
      <c r="H17" s="13">
        <f t="shared" si="2"/>
        <v>3.2338752903341074E-2</v>
      </c>
      <c r="I17" s="12">
        <v>347</v>
      </c>
      <c r="J17" s="13">
        <f t="shared" si="3"/>
        <v>3.1154605853833721E-2</v>
      </c>
      <c r="K17" s="12">
        <v>334</v>
      </c>
      <c r="L17" s="13">
        <f t="shared" si="4"/>
        <v>3.0138964085905072E-2</v>
      </c>
      <c r="M17" s="12">
        <v>319</v>
      </c>
      <c r="N17" s="13">
        <f t="shared" si="5"/>
        <v>2.8853111432706222E-2</v>
      </c>
    </row>
    <row r="18" spans="1:14">
      <c r="A18" s="9" t="s">
        <v>10</v>
      </c>
      <c r="B18" s="9" t="s">
        <v>23</v>
      </c>
      <c r="C18" s="12">
        <v>288</v>
      </c>
      <c r="D18" s="13">
        <f t="shared" si="0"/>
        <v>2.5289778714436249E-2</v>
      </c>
      <c r="E18" s="12">
        <v>286</v>
      </c>
      <c r="F18" s="13">
        <f t="shared" si="1"/>
        <v>2.5352362379221699E-2</v>
      </c>
      <c r="G18" s="12">
        <v>299</v>
      </c>
      <c r="H18" s="13">
        <f t="shared" si="2"/>
        <v>2.6710737895301054E-2</v>
      </c>
      <c r="I18" s="12">
        <v>306</v>
      </c>
      <c r="J18" s="13">
        <f t="shared" si="3"/>
        <v>2.7473514095887951E-2</v>
      </c>
      <c r="K18" s="12">
        <v>274</v>
      </c>
      <c r="L18" s="13">
        <f t="shared" si="4"/>
        <v>2.4724778920772423E-2</v>
      </c>
      <c r="M18" s="12">
        <v>306</v>
      </c>
      <c r="N18" s="13">
        <f t="shared" si="5"/>
        <v>2.767727930535456E-2</v>
      </c>
    </row>
    <row r="19" spans="1:14">
      <c r="A19" s="9" t="s">
        <v>10</v>
      </c>
      <c r="B19" s="9" t="s">
        <v>24</v>
      </c>
      <c r="C19" s="12">
        <v>223</v>
      </c>
      <c r="D19" s="13">
        <f t="shared" si="0"/>
        <v>1.9582016157358623E-2</v>
      </c>
      <c r="E19" s="12">
        <v>232</v>
      </c>
      <c r="F19" s="13">
        <f t="shared" si="1"/>
        <v>2.056555269922879E-2</v>
      </c>
      <c r="G19" s="12">
        <v>222</v>
      </c>
      <c r="H19" s="13">
        <f t="shared" si="2"/>
        <v>1.983205288547436E-2</v>
      </c>
      <c r="I19" s="12">
        <v>230</v>
      </c>
      <c r="J19" s="13">
        <f t="shared" si="3"/>
        <v>2.0650026934817742E-2</v>
      </c>
      <c r="K19" s="12">
        <v>202</v>
      </c>
      <c r="L19" s="13">
        <f t="shared" si="4"/>
        <v>1.8227756722613248E-2</v>
      </c>
      <c r="M19" s="12">
        <v>251</v>
      </c>
      <c r="N19" s="13">
        <f t="shared" si="5"/>
        <v>2.2702604920405208E-2</v>
      </c>
    </row>
    <row r="20" spans="1:14">
      <c r="A20" s="9" t="s">
        <v>10</v>
      </c>
      <c r="B20" s="9" t="s">
        <v>25</v>
      </c>
      <c r="C20" s="12">
        <v>162</v>
      </c>
      <c r="D20" s="13">
        <f t="shared" si="0"/>
        <v>1.422550052687039E-2</v>
      </c>
      <c r="E20" s="12">
        <v>156</v>
      </c>
      <c r="F20" s="13">
        <f t="shared" si="1"/>
        <v>1.3828561297757291E-2</v>
      </c>
      <c r="G20" s="12">
        <v>186</v>
      </c>
      <c r="H20" s="13">
        <f t="shared" si="2"/>
        <v>1.6616044309451492E-2</v>
      </c>
      <c r="I20" s="12">
        <v>185</v>
      </c>
      <c r="J20" s="13">
        <f t="shared" si="3"/>
        <v>1.6609804273657748E-2</v>
      </c>
      <c r="K20" s="12">
        <v>163</v>
      </c>
      <c r="L20" s="13">
        <f t="shared" si="4"/>
        <v>1.4708536365277025E-2</v>
      </c>
      <c r="M20" s="12">
        <v>171</v>
      </c>
      <c r="N20" s="13">
        <f t="shared" si="5"/>
        <v>1.546671490593343E-2</v>
      </c>
    </row>
    <row r="21" spans="1:14">
      <c r="A21" s="9" t="s">
        <v>10</v>
      </c>
      <c r="B21" s="9" t="s">
        <v>26</v>
      </c>
      <c r="C21" s="12">
        <v>136</v>
      </c>
      <c r="D21" s="13">
        <f t="shared" si="0"/>
        <v>1.194239550403934E-2</v>
      </c>
      <c r="E21" s="12">
        <v>149</v>
      </c>
      <c r="F21" s="13">
        <f t="shared" si="1"/>
        <v>1.3208048931832285E-2</v>
      </c>
      <c r="G21" s="12">
        <v>147</v>
      </c>
      <c r="H21" s="13">
        <f t="shared" si="2"/>
        <v>1.3132035018760049E-2</v>
      </c>
      <c r="I21" s="12">
        <v>143</v>
      </c>
      <c r="J21" s="13">
        <f t="shared" si="3"/>
        <v>1.2838929789908422E-2</v>
      </c>
      <c r="K21" s="12">
        <v>127</v>
      </c>
      <c r="L21" s="13">
        <f t="shared" si="4"/>
        <v>1.1460025266197438E-2</v>
      </c>
      <c r="M21" s="12">
        <v>145</v>
      </c>
      <c r="N21" s="13">
        <f t="shared" si="5"/>
        <v>1.3115050651230101E-2</v>
      </c>
    </row>
    <row r="22" spans="1:14">
      <c r="A22" s="9" t="s">
        <v>10</v>
      </c>
      <c r="B22" s="9" t="s">
        <v>27</v>
      </c>
      <c r="C22" s="12">
        <v>125</v>
      </c>
      <c r="D22" s="13">
        <f t="shared" si="0"/>
        <v>1.097646645591851E-2</v>
      </c>
      <c r="E22" s="12">
        <v>120</v>
      </c>
      <c r="F22" s="13">
        <f t="shared" si="1"/>
        <v>1.0637354844428685E-2</v>
      </c>
      <c r="G22" s="12">
        <v>115</v>
      </c>
      <c r="H22" s="13">
        <f t="shared" si="2"/>
        <v>1.0273360728961943E-2</v>
      </c>
      <c r="I22" s="12">
        <v>121</v>
      </c>
      <c r="J22" s="13">
        <f t="shared" si="3"/>
        <v>1.0863709822230203E-2</v>
      </c>
      <c r="K22" s="12">
        <v>100</v>
      </c>
      <c r="L22" s="13">
        <f t="shared" si="4"/>
        <v>9.0236419418877455E-3</v>
      </c>
      <c r="M22" s="12">
        <v>102</v>
      </c>
      <c r="N22" s="13">
        <f t="shared" si="5"/>
        <v>9.2257597684515195E-3</v>
      </c>
    </row>
    <row r="23" spans="1:14">
      <c r="A23" s="9" t="s">
        <v>10</v>
      </c>
      <c r="B23" s="9" t="s">
        <v>28</v>
      </c>
      <c r="C23" s="12">
        <v>90</v>
      </c>
      <c r="D23" s="13">
        <f t="shared" si="0"/>
        <v>7.9030558482613283E-3</v>
      </c>
      <c r="E23" s="12">
        <v>77</v>
      </c>
      <c r="F23" s="13">
        <f t="shared" si="1"/>
        <v>6.8256360251750733E-3</v>
      </c>
      <c r="G23" s="12">
        <v>74</v>
      </c>
      <c r="H23" s="13">
        <f t="shared" si="2"/>
        <v>6.6106842951581205E-3</v>
      </c>
      <c r="I23" s="12">
        <v>79</v>
      </c>
      <c r="J23" s="13">
        <f t="shared" si="3"/>
        <v>7.0928353384808766E-3</v>
      </c>
      <c r="K23" s="12">
        <v>72</v>
      </c>
      <c r="L23" s="13">
        <f t="shared" si="4"/>
        <v>6.4970221981591773E-3</v>
      </c>
      <c r="M23" s="12">
        <v>105</v>
      </c>
      <c r="N23" s="13">
        <f t="shared" si="5"/>
        <v>9.4971056439942109E-3</v>
      </c>
    </row>
    <row r="24" spans="1:14">
      <c r="A24" s="9" t="s">
        <v>10</v>
      </c>
      <c r="B24" s="9" t="s">
        <v>29</v>
      </c>
      <c r="C24" s="12">
        <v>59</v>
      </c>
      <c r="D24" s="13">
        <f t="shared" si="0"/>
        <v>5.1808921671935371E-3</v>
      </c>
      <c r="E24" s="12">
        <v>74</v>
      </c>
      <c r="F24" s="13">
        <f t="shared" si="1"/>
        <v>6.5597021540643556E-3</v>
      </c>
      <c r="G24" s="12">
        <v>59</v>
      </c>
      <c r="H24" s="13">
        <f t="shared" si="2"/>
        <v>5.2706807218152584E-3</v>
      </c>
      <c r="I24" s="12">
        <v>65</v>
      </c>
      <c r="J24" s="13">
        <f t="shared" si="3"/>
        <v>5.8358771772311011E-3</v>
      </c>
      <c r="K24" s="12">
        <v>54</v>
      </c>
      <c r="L24" s="13">
        <f t="shared" si="4"/>
        <v>4.8727666486193828E-3</v>
      </c>
      <c r="M24" s="12">
        <v>67</v>
      </c>
      <c r="N24" s="13">
        <f t="shared" si="5"/>
        <v>6.0600578871201159E-3</v>
      </c>
    </row>
    <row r="25" spans="1:14">
      <c r="A25" s="9" t="s">
        <v>10</v>
      </c>
      <c r="B25" s="9" t="s">
        <v>30</v>
      </c>
      <c r="C25" s="12">
        <v>47</v>
      </c>
      <c r="D25" s="13">
        <f t="shared" si="0"/>
        <v>4.1271513874253599E-3</v>
      </c>
      <c r="E25" s="12">
        <v>37</v>
      </c>
      <c r="F25" s="13">
        <f t="shared" si="1"/>
        <v>3.2798510770321778E-3</v>
      </c>
      <c r="G25" s="12">
        <v>51</v>
      </c>
      <c r="H25" s="13">
        <f t="shared" si="2"/>
        <v>4.5560121493657315E-3</v>
      </c>
      <c r="I25" s="12">
        <v>46</v>
      </c>
      <c r="J25" s="13">
        <f t="shared" si="3"/>
        <v>4.130005386963548E-3</v>
      </c>
      <c r="K25" s="12">
        <v>35</v>
      </c>
      <c r="L25" s="13">
        <f t="shared" si="4"/>
        <v>3.1582746796607109E-3</v>
      </c>
      <c r="M25" s="12">
        <v>50</v>
      </c>
      <c r="N25" s="13">
        <f t="shared" si="5"/>
        <v>4.5224312590448623E-3</v>
      </c>
    </row>
    <row r="26" spans="1:14">
      <c r="A26" s="9" t="s">
        <v>10</v>
      </c>
      <c r="B26" s="9" t="s">
        <v>31</v>
      </c>
      <c r="C26" s="12">
        <v>30</v>
      </c>
      <c r="D26" s="13">
        <f t="shared" si="0"/>
        <v>2.6343519494204425E-3</v>
      </c>
      <c r="E26" s="12">
        <v>34</v>
      </c>
      <c r="F26" s="13">
        <f t="shared" si="1"/>
        <v>3.0139172059214609E-3</v>
      </c>
      <c r="G26" s="12">
        <v>33</v>
      </c>
      <c r="H26" s="13">
        <f t="shared" si="2"/>
        <v>2.9480078613542968E-3</v>
      </c>
      <c r="I26" s="12">
        <v>42</v>
      </c>
      <c r="J26" s="13">
        <f t="shared" si="3"/>
        <v>3.7708744837493266E-3</v>
      </c>
      <c r="K26" s="12">
        <v>28</v>
      </c>
      <c r="L26" s="13">
        <f t="shared" si="4"/>
        <v>2.5266197437285687E-3</v>
      </c>
      <c r="M26" s="12">
        <v>44</v>
      </c>
      <c r="N26" s="13">
        <f t="shared" si="5"/>
        <v>3.9797395079594787E-3</v>
      </c>
    </row>
    <row r="27" spans="1:14">
      <c r="A27" s="9" t="s">
        <v>10</v>
      </c>
      <c r="B27" s="9" t="s">
        <v>32</v>
      </c>
      <c r="C27" s="12">
        <v>25</v>
      </c>
      <c r="D27" s="13">
        <f t="shared" si="0"/>
        <v>2.1952932911837022E-3</v>
      </c>
      <c r="E27" s="12">
        <v>29</v>
      </c>
      <c r="F27" s="13">
        <f t="shared" si="1"/>
        <v>2.5706940874035988E-3</v>
      </c>
      <c r="G27" s="12">
        <v>30</v>
      </c>
      <c r="H27" s="13">
        <f t="shared" si="2"/>
        <v>2.6800071466857246E-3</v>
      </c>
      <c r="I27" s="12">
        <v>19</v>
      </c>
      <c r="J27" s="13">
        <f t="shared" si="3"/>
        <v>1.7058717902675524E-3</v>
      </c>
      <c r="K27" s="12">
        <v>24</v>
      </c>
      <c r="L27" s="13">
        <f t="shared" si="4"/>
        <v>2.1656740660530591E-3</v>
      </c>
      <c r="M27" s="12">
        <v>30</v>
      </c>
      <c r="N27" s="13">
        <f t="shared" si="5"/>
        <v>2.7134587554269174E-3</v>
      </c>
    </row>
    <row r="28" spans="1:14">
      <c r="A28" s="9" t="s">
        <v>10</v>
      </c>
      <c r="B28" s="9" t="s">
        <v>33</v>
      </c>
      <c r="C28" s="12">
        <v>17</v>
      </c>
      <c r="D28" s="13">
        <f t="shared" si="0"/>
        <v>1.4927994380049174E-3</v>
      </c>
      <c r="E28" s="12">
        <v>17</v>
      </c>
      <c r="F28" s="13">
        <f t="shared" si="1"/>
        <v>1.5069586029607305E-3</v>
      </c>
      <c r="G28" s="12">
        <v>23</v>
      </c>
      <c r="H28" s="13">
        <f t="shared" si="2"/>
        <v>2.0546721457923886E-3</v>
      </c>
      <c r="I28" s="12">
        <v>27</v>
      </c>
      <c r="J28" s="13">
        <f t="shared" si="3"/>
        <v>2.4241335966959958E-3</v>
      </c>
      <c r="K28" s="12">
        <v>19</v>
      </c>
      <c r="L28" s="13">
        <f t="shared" si="4"/>
        <v>1.7144919689586718E-3</v>
      </c>
      <c r="M28" s="12">
        <v>25</v>
      </c>
      <c r="N28" s="13">
        <f t="shared" si="5"/>
        <v>2.2612156295224312E-3</v>
      </c>
    </row>
    <row r="29" spans="1:14">
      <c r="A29" s="9" t="s">
        <v>10</v>
      </c>
      <c r="B29" s="9" t="s">
        <v>34</v>
      </c>
      <c r="C29" s="12">
        <v>13</v>
      </c>
      <c r="D29" s="13">
        <f t="shared" si="0"/>
        <v>1.1415525114155251E-3</v>
      </c>
      <c r="E29" s="12">
        <v>13</v>
      </c>
      <c r="F29" s="13">
        <f t="shared" si="1"/>
        <v>1.152380108146441E-3</v>
      </c>
      <c r="G29" s="12">
        <v>11</v>
      </c>
      <c r="H29" s="13">
        <f t="shared" si="2"/>
        <v>9.8266928711809908E-4</v>
      </c>
      <c r="I29" s="12">
        <v>14</v>
      </c>
      <c r="J29" s="13">
        <f t="shared" si="3"/>
        <v>1.2569581612497755E-3</v>
      </c>
      <c r="K29" s="12">
        <v>10</v>
      </c>
      <c r="L29" s="13">
        <f t="shared" si="4"/>
        <v>9.0236419418877455E-4</v>
      </c>
      <c r="M29" s="12">
        <v>18</v>
      </c>
      <c r="N29" s="13">
        <f t="shared" si="5"/>
        <v>1.6280752532561505E-3</v>
      </c>
    </row>
    <row r="30" spans="1:14">
      <c r="A30" s="9" t="s">
        <v>10</v>
      </c>
      <c r="B30" s="9" t="s">
        <v>35</v>
      </c>
      <c r="C30" s="12">
        <v>16</v>
      </c>
      <c r="D30" s="13">
        <f t="shared" si="0"/>
        <v>1.4049877063575693E-3</v>
      </c>
      <c r="E30" s="12">
        <v>10</v>
      </c>
      <c r="F30" s="13">
        <f t="shared" si="1"/>
        <v>8.8644623703572378E-4</v>
      </c>
      <c r="G30" s="12">
        <v>9</v>
      </c>
      <c r="H30" s="13">
        <f t="shared" si="2"/>
        <v>8.0400214400571735E-4</v>
      </c>
      <c r="I30" s="12">
        <v>12</v>
      </c>
      <c r="J30" s="13">
        <f t="shared" si="3"/>
        <v>1.0773927096426647E-3</v>
      </c>
      <c r="K30" s="12">
        <v>8</v>
      </c>
      <c r="L30" s="13">
        <f t="shared" si="4"/>
        <v>7.2189135535101966E-4</v>
      </c>
      <c r="M30" s="12">
        <v>7</v>
      </c>
      <c r="N30" s="13">
        <f t="shared" si="5"/>
        <v>6.3314037626628075E-4</v>
      </c>
    </row>
    <row r="31" spans="1:14">
      <c r="A31" s="9" t="s">
        <v>10</v>
      </c>
      <c r="B31" s="9" t="s">
        <v>36</v>
      </c>
      <c r="C31" s="12">
        <v>8</v>
      </c>
      <c r="D31" s="13">
        <f t="shared" si="0"/>
        <v>7.0249385317878467E-4</v>
      </c>
      <c r="E31" s="12">
        <v>10</v>
      </c>
      <c r="F31" s="13">
        <f t="shared" si="1"/>
        <v>8.8644623703572378E-4</v>
      </c>
      <c r="G31" s="12">
        <v>14</v>
      </c>
      <c r="H31" s="13">
        <f t="shared" si="2"/>
        <v>1.2506700017866715E-3</v>
      </c>
      <c r="I31" s="12">
        <v>9</v>
      </c>
      <c r="J31" s="13">
        <f t="shared" si="3"/>
        <v>8.0804453223199855E-4</v>
      </c>
      <c r="K31" s="12">
        <v>9</v>
      </c>
      <c r="L31" s="13">
        <f t="shared" si="4"/>
        <v>8.1212777476989716E-4</v>
      </c>
      <c r="M31" s="12">
        <v>10</v>
      </c>
      <c r="N31" s="13">
        <f t="shared" si="5"/>
        <v>9.0448625180897246E-4</v>
      </c>
    </row>
    <row r="32" spans="1:14">
      <c r="A32" s="9" t="s">
        <v>10</v>
      </c>
      <c r="B32" s="9" t="s">
        <v>37</v>
      </c>
      <c r="C32" s="12">
        <v>8</v>
      </c>
      <c r="D32" s="13">
        <f t="shared" si="0"/>
        <v>7.0249385317878467E-4</v>
      </c>
      <c r="E32" s="12">
        <v>9</v>
      </c>
      <c r="F32" s="13">
        <f t="shared" si="1"/>
        <v>7.9780161333215145E-4</v>
      </c>
      <c r="G32" s="12">
        <v>10</v>
      </c>
      <c r="H32" s="13">
        <f t="shared" si="2"/>
        <v>8.9333571556190821E-4</v>
      </c>
      <c r="I32" s="12">
        <v>11</v>
      </c>
      <c r="J32" s="13">
        <f t="shared" si="3"/>
        <v>9.8760998383910933E-4</v>
      </c>
      <c r="K32" s="12">
        <v>9</v>
      </c>
      <c r="L32" s="13">
        <f t="shared" si="4"/>
        <v>8.1212777476989716E-4</v>
      </c>
      <c r="M32" s="12">
        <v>7</v>
      </c>
      <c r="N32" s="13">
        <f t="shared" si="5"/>
        <v>6.3314037626628075E-4</v>
      </c>
    </row>
    <row r="33" spans="1:16">
      <c r="A33" s="9" t="s">
        <v>10</v>
      </c>
      <c r="B33" s="9" t="s">
        <v>38</v>
      </c>
      <c r="C33" s="12">
        <v>10</v>
      </c>
      <c r="D33" s="13">
        <f t="shared" si="0"/>
        <v>8.7811731647348087E-4</v>
      </c>
      <c r="E33" s="12">
        <v>7</v>
      </c>
      <c r="F33" s="13">
        <f t="shared" si="1"/>
        <v>6.205123659250067E-4</v>
      </c>
      <c r="G33" s="12">
        <v>4</v>
      </c>
      <c r="H33" s="13">
        <f t="shared" si="2"/>
        <v>3.5733428622476324E-4</v>
      </c>
      <c r="I33" s="12">
        <v>6</v>
      </c>
      <c r="J33" s="13">
        <f t="shared" si="3"/>
        <v>5.3869635482133233E-4</v>
      </c>
      <c r="K33" s="12">
        <v>2</v>
      </c>
      <c r="L33" s="13">
        <f t="shared" si="4"/>
        <v>1.8047283883775492E-4</v>
      </c>
      <c r="M33" s="12">
        <v>8</v>
      </c>
      <c r="N33" s="13">
        <f t="shared" si="5"/>
        <v>7.2358900144717795E-4</v>
      </c>
    </row>
    <row r="34" spans="1:16">
      <c r="A34" s="9" t="s">
        <v>10</v>
      </c>
      <c r="B34" s="9" t="s">
        <v>39</v>
      </c>
      <c r="C34" s="12">
        <v>2</v>
      </c>
      <c r="D34" s="13">
        <f t="shared" si="0"/>
        <v>1.7562346329469617E-4</v>
      </c>
      <c r="E34" s="12">
        <v>3</v>
      </c>
      <c r="F34" s="13">
        <f t="shared" si="1"/>
        <v>2.6593387111071713E-4</v>
      </c>
      <c r="G34" s="12">
        <v>3</v>
      </c>
      <c r="H34" s="13">
        <f t="shared" si="2"/>
        <v>2.6800071466857243E-4</v>
      </c>
      <c r="I34" s="12">
        <v>1</v>
      </c>
      <c r="J34" s="13">
        <f t="shared" si="3"/>
        <v>8.9782725803555402E-5</v>
      </c>
      <c r="K34" s="12">
        <v>3</v>
      </c>
      <c r="L34" s="13">
        <f t="shared" si="4"/>
        <v>2.7070925825663239E-4</v>
      </c>
      <c r="M34" s="12">
        <v>3</v>
      </c>
      <c r="N34" s="13">
        <f t="shared" si="5"/>
        <v>2.7134587554269177E-4</v>
      </c>
    </row>
    <row r="35" spans="1:16">
      <c r="A35" s="9" t="s">
        <v>10</v>
      </c>
      <c r="B35" s="9" t="s">
        <v>40</v>
      </c>
      <c r="C35" s="12">
        <v>1</v>
      </c>
      <c r="D35" s="13">
        <f t="shared" si="0"/>
        <v>8.7811731647348084E-5</v>
      </c>
      <c r="E35" s="12">
        <v>5</v>
      </c>
      <c r="F35" s="13">
        <f t="shared" si="1"/>
        <v>4.4322311851786189E-4</v>
      </c>
      <c r="G35" s="12">
        <v>3</v>
      </c>
      <c r="H35" s="13">
        <f t="shared" si="2"/>
        <v>2.6800071466857243E-4</v>
      </c>
      <c r="I35" s="12">
        <v>5</v>
      </c>
      <c r="J35" s="13">
        <f t="shared" si="3"/>
        <v>4.48913629017777E-4</v>
      </c>
      <c r="K35" s="12">
        <v>3</v>
      </c>
      <c r="L35" s="13">
        <f t="shared" si="4"/>
        <v>2.7070925825663239E-4</v>
      </c>
      <c r="M35" s="12">
        <v>2</v>
      </c>
      <c r="N35" s="13">
        <f t="shared" si="5"/>
        <v>1.8089725036179449E-4</v>
      </c>
    </row>
    <row r="36" spans="1:16">
      <c r="A36" s="9" t="s">
        <v>10</v>
      </c>
      <c r="B36" s="9" t="s">
        <v>41</v>
      </c>
      <c r="C36" s="12">
        <v>3</v>
      </c>
      <c r="D36" s="13">
        <f t="shared" si="0"/>
        <v>2.6343519494204424E-4</v>
      </c>
      <c r="E36" s="12"/>
      <c r="F36" s="13">
        <f t="shared" si="1"/>
        <v>0</v>
      </c>
      <c r="G36" s="12">
        <v>2</v>
      </c>
      <c r="H36" s="13">
        <f t="shared" si="2"/>
        <v>1.7866714311238162E-4</v>
      </c>
      <c r="I36" s="12">
        <v>4</v>
      </c>
      <c r="J36" s="13">
        <f t="shared" si="3"/>
        <v>3.5913090321422161E-4</v>
      </c>
      <c r="K36" s="12"/>
      <c r="L36" s="13">
        <f t="shared" si="4"/>
        <v>0</v>
      </c>
      <c r="M36" s="12">
        <v>2</v>
      </c>
      <c r="N36" s="13">
        <f t="shared" si="5"/>
        <v>1.8089725036179449E-4</v>
      </c>
    </row>
    <row r="37" spans="1:16">
      <c r="A37" s="9" t="s">
        <v>10</v>
      </c>
      <c r="B37" s="9" t="s">
        <v>42</v>
      </c>
      <c r="C37" s="12">
        <v>1</v>
      </c>
      <c r="D37" s="13">
        <f t="shared" si="0"/>
        <v>8.7811731647348084E-5</v>
      </c>
      <c r="E37" s="12">
        <v>2</v>
      </c>
      <c r="F37" s="13">
        <f t="shared" si="1"/>
        <v>1.7728924740714476E-4</v>
      </c>
      <c r="G37" s="12">
        <v>3</v>
      </c>
      <c r="H37" s="13">
        <f t="shared" si="2"/>
        <v>2.6800071466857243E-4</v>
      </c>
      <c r="I37" s="12">
        <v>1</v>
      </c>
      <c r="J37" s="13">
        <f t="shared" si="3"/>
        <v>8.9782725803555402E-5</v>
      </c>
      <c r="K37" s="12">
        <v>2</v>
      </c>
      <c r="L37" s="13">
        <f t="shared" si="4"/>
        <v>1.8047283883775492E-4</v>
      </c>
      <c r="M37" s="12">
        <v>2</v>
      </c>
      <c r="N37" s="13">
        <f t="shared" si="5"/>
        <v>1.8089725036179449E-4</v>
      </c>
    </row>
    <row r="38" spans="1:16">
      <c r="A38" s="9" t="s">
        <v>10</v>
      </c>
      <c r="B38" s="9" t="s">
        <v>43</v>
      </c>
      <c r="C38" s="12">
        <v>1</v>
      </c>
      <c r="D38" s="13">
        <f t="shared" si="0"/>
        <v>8.7811731647348084E-5</v>
      </c>
      <c r="E38" s="12"/>
      <c r="F38" s="13">
        <f t="shared" si="1"/>
        <v>0</v>
      </c>
      <c r="G38" s="12">
        <v>1</v>
      </c>
      <c r="H38" s="13">
        <f t="shared" si="2"/>
        <v>8.933357155619081E-5</v>
      </c>
      <c r="I38" s="12">
        <v>1</v>
      </c>
      <c r="J38" s="13">
        <f t="shared" si="3"/>
        <v>8.9782725803555402E-5</v>
      </c>
      <c r="K38" s="12">
        <v>1</v>
      </c>
      <c r="L38" s="13">
        <f t="shared" si="4"/>
        <v>9.0236419418877458E-5</v>
      </c>
      <c r="M38" s="12">
        <v>1</v>
      </c>
      <c r="N38" s="13">
        <f t="shared" si="5"/>
        <v>9.0448625180897244E-5</v>
      </c>
    </row>
    <row r="39" spans="1:16">
      <c r="A39" s="9" t="s">
        <v>10</v>
      </c>
      <c r="B39" s="9" t="s">
        <v>44</v>
      </c>
      <c r="C39" s="12">
        <v>1</v>
      </c>
      <c r="D39" s="13">
        <f t="shared" si="0"/>
        <v>8.7811731647348084E-5</v>
      </c>
      <c r="E39" s="12">
        <v>2</v>
      </c>
      <c r="F39" s="13">
        <f t="shared" si="1"/>
        <v>1.7728924740714476E-4</v>
      </c>
      <c r="G39" s="12"/>
      <c r="H39" s="13">
        <f t="shared" si="2"/>
        <v>0</v>
      </c>
      <c r="I39" s="12">
        <v>2</v>
      </c>
      <c r="J39" s="13">
        <f t="shared" si="3"/>
        <v>1.795654516071108E-4</v>
      </c>
      <c r="K39" s="12">
        <v>2</v>
      </c>
      <c r="L39" s="13">
        <f t="shared" si="4"/>
        <v>1.8047283883775492E-4</v>
      </c>
      <c r="M39" s="12">
        <v>2</v>
      </c>
      <c r="N39" s="13">
        <f t="shared" si="5"/>
        <v>1.8089725036179449E-4</v>
      </c>
    </row>
    <row r="40" spans="1:16">
      <c r="A40" s="9" t="s">
        <v>10</v>
      </c>
      <c r="B40" s="9" t="s">
        <v>45</v>
      </c>
      <c r="C40" s="12">
        <v>1</v>
      </c>
      <c r="D40" s="13">
        <f t="shared" si="0"/>
        <v>8.7811731647348084E-5</v>
      </c>
      <c r="E40" s="12">
        <v>2</v>
      </c>
      <c r="F40" s="13">
        <f t="shared" si="1"/>
        <v>1.7728924740714476E-4</v>
      </c>
      <c r="G40" s="12">
        <v>1</v>
      </c>
      <c r="H40" s="13">
        <f t="shared" si="2"/>
        <v>8.933357155619081E-5</v>
      </c>
      <c r="I40" s="12">
        <v>1</v>
      </c>
      <c r="J40" s="13">
        <f t="shared" si="3"/>
        <v>8.9782725803555402E-5</v>
      </c>
      <c r="K40" s="12">
        <v>1</v>
      </c>
      <c r="L40" s="13">
        <f t="shared" si="4"/>
        <v>9.0236419418877458E-5</v>
      </c>
      <c r="M40" s="12">
        <v>3</v>
      </c>
      <c r="N40" s="13">
        <f t="shared" si="5"/>
        <v>2.7134587554269177E-4</v>
      </c>
    </row>
    <row r="41" spans="1:16">
      <c r="A41" s="14"/>
      <c r="B41" s="14" t="s">
        <v>46</v>
      </c>
      <c r="C41" s="12">
        <f>SUM(C6:C40)</f>
        <v>11388</v>
      </c>
      <c r="D41" s="13">
        <f t="shared" si="0"/>
        <v>1</v>
      </c>
      <c r="E41" s="12">
        <f t="shared" ref="E41:M41" si="6">SUM(E6:E40)</f>
        <v>11281</v>
      </c>
      <c r="F41" s="13">
        <f t="shared" si="1"/>
        <v>1</v>
      </c>
      <c r="G41" s="12">
        <f t="shared" si="6"/>
        <v>11194</v>
      </c>
      <c r="H41" s="13">
        <f t="shared" si="2"/>
        <v>1</v>
      </c>
      <c r="I41" s="12">
        <f t="shared" si="6"/>
        <v>11138</v>
      </c>
      <c r="J41" s="13">
        <f t="shared" si="3"/>
        <v>1</v>
      </c>
      <c r="K41" s="12">
        <f t="shared" si="6"/>
        <v>11082</v>
      </c>
      <c r="L41" s="13">
        <f t="shared" si="4"/>
        <v>1</v>
      </c>
      <c r="M41" s="12">
        <f t="shared" si="6"/>
        <v>11056</v>
      </c>
      <c r="N41" s="13">
        <f t="shared" si="5"/>
        <v>1</v>
      </c>
      <c r="O41" s="15"/>
      <c r="P41" s="2"/>
    </row>
    <row r="42" spans="1:16" ht="13.5" thickBot="1">
      <c r="A42" s="9"/>
      <c r="B42" s="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>
      <c r="A43" s="9"/>
      <c r="B43" s="17"/>
      <c r="C43" s="18" t="s">
        <v>47</v>
      </c>
      <c r="D43" s="19">
        <f>(C6+C7+C8)/C41</f>
        <v>0.21856340007024938</v>
      </c>
      <c r="E43" s="20"/>
      <c r="F43" s="19">
        <f>(E6+E7+E8)/E41</f>
        <v>0.20999911355376297</v>
      </c>
      <c r="G43" s="20"/>
      <c r="H43" s="19">
        <f>(G6+G7+G8)/G41</f>
        <v>0.19966053242808648</v>
      </c>
      <c r="I43" s="20"/>
      <c r="J43" s="19">
        <f>(I6+I7+I8)/I41</f>
        <v>0.19815047584844675</v>
      </c>
      <c r="K43" s="20"/>
      <c r="L43" s="19">
        <f>(K6+K7+K8)/K41</f>
        <v>0.20528785417794623</v>
      </c>
      <c r="M43" s="20"/>
      <c r="N43" s="21">
        <f>(M6+M7+M8)/M41</f>
        <v>0.19030390738060782</v>
      </c>
    </row>
    <row r="44" spans="1:16" ht="13.5" thickBot="1">
      <c r="A44" s="9"/>
      <c r="B44" s="17"/>
      <c r="C44" s="22" t="s">
        <v>48</v>
      </c>
      <c r="D44" s="23">
        <f>(C9+C10)/C41</f>
        <v>0.30295047418335092</v>
      </c>
      <c r="E44" s="23"/>
      <c r="F44" s="23">
        <f>(E9+E10)/E41</f>
        <v>0.29917560499955675</v>
      </c>
      <c r="G44" s="23"/>
      <c r="H44" s="23">
        <f>(G9+G10)/G41</f>
        <v>0.29837412899767735</v>
      </c>
      <c r="I44" s="23"/>
      <c r="J44" s="23">
        <f>(I9+I10)/I41</f>
        <v>0.30140061052253547</v>
      </c>
      <c r="K44" s="23"/>
      <c r="L44" s="23">
        <f>(K9+K10)/K41</f>
        <v>0.30003609456776753</v>
      </c>
      <c r="M44" s="23"/>
      <c r="N44" s="24">
        <f>(M9+M10)/M41</f>
        <v>0.29097322720694646</v>
      </c>
    </row>
    <row r="45" spans="1:16">
      <c r="A45" s="9"/>
      <c r="B45" s="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6">
    <mergeCell ref="M5:N5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O58" sqref="O58"/>
    </sheetView>
  </sheetViews>
  <sheetFormatPr defaultColWidth="8.75" defaultRowHeight="12.75"/>
  <cols>
    <col min="1" max="1" width="16" style="4" customWidth="1"/>
    <col min="2" max="2" width="12.625" style="4" customWidth="1"/>
    <col min="3" max="3" width="8.75" style="2" bestFit="1" customWidth="1"/>
    <col min="4" max="4" width="5.875" style="2" bestFit="1" customWidth="1"/>
    <col min="5" max="5" width="8.75" style="2" bestFit="1" customWidth="1"/>
    <col min="6" max="6" width="5.875" style="2" bestFit="1" customWidth="1"/>
    <col min="7" max="7" width="8.75" style="2" bestFit="1" customWidth="1"/>
    <col min="8" max="8" width="5.875" style="2" bestFit="1" customWidth="1"/>
    <col min="9" max="9" width="8.75" style="2" bestFit="1" customWidth="1"/>
    <col min="10" max="10" width="5.875" style="2" bestFit="1" customWidth="1"/>
    <col min="11" max="11" width="8.75" style="2" bestFit="1" customWidth="1"/>
    <col min="12" max="12" width="5.875" style="2" bestFit="1" customWidth="1"/>
    <col min="13" max="13" width="8.75" style="2" bestFit="1" customWidth="1"/>
    <col min="14" max="14" width="5.875" style="2" bestFit="1" customWidth="1"/>
    <col min="15" max="16384" width="8.75" style="4"/>
  </cols>
  <sheetData>
    <row r="1" spans="1:14" ht="15.2" customHeight="1">
      <c r="A1" s="1" t="s">
        <v>49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5" t="s">
        <v>1</v>
      </c>
    </row>
    <row r="3" spans="1:14">
      <c r="A3" s="5"/>
    </row>
    <row r="4" spans="1:14" s="8" customFormat="1">
      <c r="A4" s="29"/>
      <c r="B4" s="29"/>
      <c r="C4" s="57" t="s">
        <v>50</v>
      </c>
      <c r="D4" s="57"/>
      <c r="E4" s="57" t="s">
        <v>51</v>
      </c>
      <c r="F4" s="57"/>
      <c r="G4" s="57" t="s">
        <v>52</v>
      </c>
      <c r="H4" s="57"/>
      <c r="I4" s="57" t="s">
        <v>53</v>
      </c>
      <c r="J4" s="57"/>
      <c r="K4" s="57" t="s">
        <v>54</v>
      </c>
      <c r="L4" s="57"/>
      <c r="M4" s="57" t="s">
        <v>55</v>
      </c>
      <c r="N4" s="57"/>
    </row>
    <row r="5" spans="1:14" s="27" customFormat="1" ht="41.1" customHeight="1">
      <c r="A5" s="32" t="s">
        <v>2</v>
      </c>
      <c r="B5" s="32" t="s">
        <v>56</v>
      </c>
      <c r="C5" s="26" t="s">
        <v>57</v>
      </c>
      <c r="D5" s="26" t="s">
        <v>58</v>
      </c>
      <c r="E5" s="26" t="s">
        <v>57</v>
      </c>
      <c r="F5" s="26" t="s">
        <v>58</v>
      </c>
      <c r="G5" s="26" t="s">
        <v>57</v>
      </c>
      <c r="H5" s="26" t="s">
        <v>58</v>
      </c>
      <c r="I5" s="26" t="s">
        <v>57</v>
      </c>
      <c r="J5" s="26" t="s">
        <v>58</v>
      </c>
      <c r="K5" s="26" t="s">
        <v>57</v>
      </c>
      <c r="L5" s="26" t="s">
        <v>58</v>
      </c>
      <c r="M5" s="26" t="s">
        <v>57</v>
      </c>
      <c r="N5" s="26" t="s">
        <v>58</v>
      </c>
    </row>
    <row r="6" spans="1:14">
      <c r="A6" s="9" t="s">
        <v>10</v>
      </c>
      <c r="B6" s="33" t="s">
        <v>59</v>
      </c>
      <c r="C6" s="34">
        <v>651</v>
      </c>
      <c r="D6" s="34">
        <v>523</v>
      </c>
      <c r="E6" s="34">
        <v>343</v>
      </c>
      <c r="F6" s="34">
        <v>235</v>
      </c>
      <c r="G6" s="34">
        <v>336</v>
      </c>
      <c r="H6" s="34">
        <v>222</v>
      </c>
      <c r="I6" s="34">
        <v>369</v>
      </c>
      <c r="J6" s="34">
        <v>239</v>
      </c>
      <c r="K6" s="34">
        <v>423</v>
      </c>
      <c r="L6" s="34">
        <v>240</v>
      </c>
      <c r="M6" s="34">
        <v>367</v>
      </c>
      <c r="N6" s="34">
        <v>207</v>
      </c>
    </row>
    <row r="7" spans="1:14">
      <c r="A7" s="9" t="s">
        <v>10</v>
      </c>
      <c r="B7" s="33" t="s">
        <v>60</v>
      </c>
      <c r="C7" s="35">
        <v>932</v>
      </c>
      <c r="D7" s="35">
        <v>743</v>
      </c>
      <c r="E7" s="35">
        <v>542</v>
      </c>
      <c r="F7" s="35">
        <v>414</v>
      </c>
      <c r="G7" s="35">
        <v>562</v>
      </c>
      <c r="H7" s="35">
        <v>416</v>
      </c>
      <c r="I7" s="35">
        <v>586</v>
      </c>
      <c r="J7" s="35">
        <v>426</v>
      </c>
      <c r="K7" s="35">
        <v>584</v>
      </c>
      <c r="L7" s="35">
        <v>412</v>
      </c>
      <c r="M7" s="35">
        <v>554</v>
      </c>
      <c r="N7" s="35">
        <v>380</v>
      </c>
    </row>
    <row r="8" spans="1:14">
      <c r="A8" s="9" t="s">
        <v>10</v>
      </c>
      <c r="B8" s="33" t="s">
        <v>61</v>
      </c>
      <c r="C8" s="35">
        <v>1308</v>
      </c>
      <c r="D8" s="35">
        <v>1013</v>
      </c>
      <c r="E8" s="35">
        <v>866</v>
      </c>
      <c r="F8" s="35">
        <v>638</v>
      </c>
      <c r="G8" s="35">
        <v>869</v>
      </c>
      <c r="H8" s="35">
        <v>631</v>
      </c>
      <c r="I8" s="35">
        <v>888</v>
      </c>
      <c r="J8" s="35">
        <v>645</v>
      </c>
      <c r="K8" s="35">
        <v>946</v>
      </c>
      <c r="L8" s="35">
        <v>656</v>
      </c>
      <c r="M8" s="35">
        <v>893</v>
      </c>
      <c r="N8" s="35">
        <v>601</v>
      </c>
    </row>
    <row r="9" spans="1:14">
      <c r="A9" s="9" t="s">
        <v>10</v>
      </c>
      <c r="B9" s="33" t="s">
        <v>62</v>
      </c>
      <c r="C9" s="35">
        <v>1762</v>
      </c>
      <c r="D9" s="35">
        <v>1284</v>
      </c>
      <c r="E9" s="35">
        <v>1303</v>
      </c>
      <c r="F9" s="35">
        <v>954</v>
      </c>
      <c r="G9" s="35">
        <v>1289</v>
      </c>
      <c r="H9" s="35">
        <v>929</v>
      </c>
      <c r="I9" s="35">
        <v>1293</v>
      </c>
      <c r="J9" s="35">
        <v>923</v>
      </c>
      <c r="K9" s="35">
        <v>1380</v>
      </c>
      <c r="L9" s="35">
        <v>964</v>
      </c>
      <c r="M9" s="35">
        <v>1339</v>
      </c>
      <c r="N9" s="35">
        <v>915</v>
      </c>
    </row>
    <row r="10" spans="1:14">
      <c r="A10" s="9" t="s">
        <v>10</v>
      </c>
      <c r="B10" s="33" t="s">
        <v>63</v>
      </c>
      <c r="C10" s="35">
        <v>2195</v>
      </c>
      <c r="D10" s="35">
        <v>1617</v>
      </c>
      <c r="E10" s="35">
        <v>1737</v>
      </c>
      <c r="F10" s="35">
        <v>1307</v>
      </c>
      <c r="G10" s="35">
        <v>1679</v>
      </c>
      <c r="H10" s="35">
        <v>1252</v>
      </c>
      <c r="I10" s="35">
        <v>1713</v>
      </c>
      <c r="J10" s="35">
        <v>1260</v>
      </c>
      <c r="K10" s="35">
        <v>1776</v>
      </c>
      <c r="L10" s="35">
        <v>1281</v>
      </c>
      <c r="M10" s="35">
        <v>1693</v>
      </c>
      <c r="N10" s="35">
        <v>1193</v>
      </c>
    </row>
    <row r="11" spans="1:14">
      <c r="A11" s="9" t="s">
        <v>10</v>
      </c>
      <c r="B11" s="33" t="s">
        <v>64</v>
      </c>
      <c r="C11" s="35">
        <v>2638</v>
      </c>
      <c r="D11" s="35">
        <v>1916</v>
      </c>
      <c r="E11" s="35">
        <v>2248</v>
      </c>
      <c r="F11" s="35">
        <v>1638</v>
      </c>
      <c r="G11" s="35">
        <v>2163</v>
      </c>
      <c r="H11" s="35">
        <v>1584</v>
      </c>
      <c r="I11" s="35">
        <v>2175</v>
      </c>
      <c r="J11" s="35">
        <v>1563</v>
      </c>
      <c r="K11" s="35">
        <v>2177</v>
      </c>
      <c r="L11" s="35">
        <v>1584</v>
      </c>
      <c r="M11" s="35">
        <v>2092</v>
      </c>
      <c r="N11" s="35">
        <v>1488</v>
      </c>
    </row>
    <row r="12" spans="1:14">
      <c r="A12" s="9" t="s">
        <v>10</v>
      </c>
      <c r="B12" s="33" t="s">
        <v>65</v>
      </c>
      <c r="C12" s="35">
        <v>3101</v>
      </c>
      <c r="D12" s="35">
        <v>2284</v>
      </c>
      <c r="E12" s="35">
        <v>2614</v>
      </c>
      <c r="F12" s="35">
        <v>1950</v>
      </c>
      <c r="G12" s="35">
        <v>2552</v>
      </c>
      <c r="H12" s="35">
        <v>1895</v>
      </c>
      <c r="I12" s="35">
        <v>2454</v>
      </c>
      <c r="J12" s="35">
        <v>1819</v>
      </c>
      <c r="K12" s="35">
        <v>2600</v>
      </c>
      <c r="L12" s="35">
        <v>1886</v>
      </c>
      <c r="M12" s="35">
        <v>2419</v>
      </c>
      <c r="N12" s="35">
        <v>1734</v>
      </c>
    </row>
    <row r="13" spans="1:14">
      <c r="A13" s="9" t="s">
        <v>10</v>
      </c>
      <c r="B13" s="33" t="s">
        <v>66</v>
      </c>
      <c r="C13" s="35">
        <v>3487</v>
      </c>
      <c r="D13" s="35">
        <v>2531</v>
      </c>
      <c r="E13" s="35">
        <v>2977</v>
      </c>
      <c r="F13" s="35">
        <v>2223</v>
      </c>
      <c r="G13" s="35">
        <v>2929</v>
      </c>
      <c r="H13" s="35">
        <v>2171</v>
      </c>
      <c r="I13" s="35">
        <v>2895</v>
      </c>
      <c r="J13" s="35">
        <v>2119</v>
      </c>
      <c r="K13" s="35">
        <v>2983</v>
      </c>
      <c r="L13" s="35">
        <v>2114</v>
      </c>
      <c r="M13" s="35">
        <v>2676</v>
      </c>
      <c r="N13" s="35">
        <v>1902</v>
      </c>
    </row>
    <row r="14" spans="1:14">
      <c r="A14" s="9" t="s">
        <v>10</v>
      </c>
      <c r="B14" s="33" t="s">
        <v>67</v>
      </c>
      <c r="C14" s="35">
        <v>3847</v>
      </c>
      <c r="D14" s="35">
        <v>2776</v>
      </c>
      <c r="E14" s="35">
        <v>3361</v>
      </c>
      <c r="F14" s="35">
        <v>2482</v>
      </c>
      <c r="G14" s="35">
        <v>3161</v>
      </c>
      <c r="H14" s="35">
        <v>2395</v>
      </c>
      <c r="I14" s="35">
        <v>3077</v>
      </c>
      <c r="J14" s="35">
        <v>2313</v>
      </c>
      <c r="K14" s="35">
        <v>3173</v>
      </c>
      <c r="L14" s="35">
        <v>2332</v>
      </c>
      <c r="M14" s="35">
        <v>2936</v>
      </c>
      <c r="N14" s="35">
        <v>2121</v>
      </c>
    </row>
    <row r="15" spans="1:14">
      <c r="A15" s="9" t="s">
        <v>10</v>
      </c>
      <c r="B15" s="33" t="s">
        <v>68</v>
      </c>
      <c r="C15" s="35">
        <v>3806</v>
      </c>
      <c r="D15" s="35">
        <v>2851</v>
      </c>
      <c r="E15" s="35">
        <v>3494</v>
      </c>
      <c r="F15" s="35">
        <v>2665</v>
      </c>
      <c r="G15" s="35">
        <v>3442</v>
      </c>
      <c r="H15" s="35">
        <v>2629</v>
      </c>
      <c r="I15" s="35">
        <v>3171</v>
      </c>
      <c r="J15" s="35">
        <v>2384</v>
      </c>
      <c r="K15" s="35">
        <v>3218</v>
      </c>
      <c r="L15" s="35">
        <v>2421</v>
      </c>
      <c r="M15" s="35">
        <v>3093</v>
      </c>
      <c r="N15" s="35">
        <v>2296</v>
      </c>
    </row>
    <row r="16" spans="1:14">
      <c r="A16" s="9" t="s">
        <v>10</v>
      </c>
      <c r="B16" s="33" t="s">
        <v>69</v>
      </c>
      <c r="C16" s="35">
        <v>4128</v>
      </c>
      <c r="D16" s="35">
        <v>3118</v>
      </c>
      <c r="E16" s="35">
        <v>3717</v>
      </c>
      <c r="F16" s="35">
        <v>2849</v>
      </c>
      <c r="G16" s="35">
        <v>3510</v>
      </c>
      <c r="H16" s="35">
        <v>2704</v>
      </c>
      <c r="I16" s="35">
        <v>3364</v>
      </c>
      <c r="J16" s="35">
        <v>2560</v>
      </c>
      <c r="K16" s="35">
        <v>3383</v>
      </c>
      <c r="L16" s="35">
        <v>2584</v>
      </c>
      <c r="M16" s="35">
        <v>3297</v>
      </c>
      <c r="N16" s="35">
        <v>2474</v>
      </c>
    </row>
    <row r="17" spans="1:14">
      <c r="A17" s="9" t="s">
        <v>10</v>
      </c>
      <c r="B17" s="33" t="s">
        <v>70</v>
      </c>
      <c r="C17" s="35">
        <v>4624</v>
      </c>
      <c r="D17" s="35">
        <v>3458</v>
      </c>
      <c r="E17" s="35">
        <v>4212</v>
      </c>
      <c r="F17" s="35">
        <v>3250</v>
      </c>
      <c r="G17" s="35">
        <v>4096</v>
      </c>
      <c r="H17" s="35">
        <v>3138</v>
      </c>
      <c r="I17" s="35">
        <v>3790</v>
      </c>
      <c r="J17" s="35">
        <v>2893</v>
      </c>
      <c r="K17" s="35">
        <v>3959</v>
      </c>
      <c r="L17" s="35">
        <v>2993</v>
      </c>
      <c r="M17" s="35">
        <v>3877</v>
      </c>
      <c r="N17" s="35">
        <v>2930</v>
      </c>
    </row>
    <row r="18" spans="1:14">
      <c r="A18" s="9" t="s">
        <v>10</v>
      </c>
      <c r="B18" s="33" t="s">
        <v>71</v>
      </c>
      <c r="C18" s="35">
        <v>5336</v>
      </c>
      <c r="D18" s="35">
        <v>3901</v>
      </c>
      <c r="E18" s="35">
        <v>5163</v>
      </c>
      <c r="F18" s="35">
        <v>3790</v>
      </c>
      <c r="G18" s="35">
        <v>5000</v>
      </c>
      <c r="H18" s="35">
        <v>3691</v>
      </c>
      <c r="I18" s="35">
        <v>4489</v>
      </c>
      <c r="J18" s="35">
        <v>3327</v>
      </c>
      <c r="K18" s="35">
        <v>4527</v>
      </c>
      <c r="L18" s="35">
        <v>3370</v>
      </c>
      <c r="M18" s="35">
        <v>4723</v>
      </c>
      <c r="N18" s="35">
        <v>3399</v>
      </c>
    </row>
    <row r="19" spans="1:14">
      <c r="A19" s="9" t="s">
        <v>10</v>
      </c>
      <c r="B19" s="33" t="s">
        <v>72</v>
      </c>
      <c r="C19" s="35">
        <v>6590</v>
      </c>
      <c r="D19" s="35">
        <v>4560</v>
      </c>
      <c r="E19" s="35">
        <v>6278</v>
      </c>
      <c r="F19" s="35">
        <v>4317</v>
      </c>
      <c r="G19" s="35">
        <v>6265</v>
      </c>
      <c r="H19" s="35">
        <v>4315</v>
      </c>
      <c r="I19" s="35">
        <v>5554</v>
      </c>
      <c r="J19" s="35">
        <v>3891</v>
      </c>
      <c r="K19" s="35">
        <v>5506</v>
      </c>
      <c r="L19" s="35">
        <v>3782</v>
      </c>
      <c r="M19" s="35">
        <v>5839</v>
      </c>
      <c r="N19" s="35">
        <v>3978</v>
      </c>
    </row>
    <row r="20" spans="1:14">
      <c r="A20" s="9" t="s">
        <v>10</v>
      </c>
      <c r="B20" s="33" t="s">
        <v>73</v>
      </c>
      <c r="C20" s="35">
        <v>7467</v>
      </c>
      <c r="D20" s="35">
        <v>4917</v>
      </c>
      <c r="E20" s="35">
        <v>7521</v>
      </c>
      <c r="F20" s="35">
        <v>4886</v>
      </c>
      <c r="G20" s="35">
        <v>7482</v>
      </c>
      <c r="H20" s="35">
        <v>4861</v>
      </c>
      <c r="I20" s="35">
        <v>6295</v>
      </c>
      <c r="J20" s="35">
        <v>4240</v>
      </c>
      <c r="K20" s="35">
        <v>6630</v>
      </c>
      <c r="L20" s="35">
        <v>4364</v>
      </c>
      <c r="M20" s="35">
        <v>7067</v>
      </c>
      <c r="N20" s="35">
        <v>4509</v>
      </c>
    </row>
    <row r="21" spans="1:14">
      <c r="A21" s="9" t="s">
        <v>10</v>
      </c>
      <c r="B21" s="33" t="s">
        <v>74</v>
      </c>
      <c r="C21" s="35">
        <v>8542</v>
      </c>
      <c r="D21" s="35">
        <v>5333</v>
      </c>
      <c r="E21" s="35">
        <v>8504</v>
      </c>
      <c r="F21" s="35">
        <v>5238</v>
      </c>
      <c r="G21" s="35">
        <v>8492</v>
      </c>
      <c r="H21" s="35">
        <v>5259</v>
      </c>
      <c r="I21" s="35">
        <v>7376</v>
      </c>
      <c r="J21" s="35">
        <v>4698</v>
      </c>
      <c r="K21" s="35">
        <v>7589</v>
      </c>
      <c r="L21" s="35">
        <v>4739</v>
      </c>
      <c r="M21" s="35">
        <v>7988</v>
      </c>
      <c r="N21" s="35">
        <v>4904</v>
      </c>
    </row>
    <row r="22" spans="1:14">
      <c r="A22" s="9" t="s">
        <v>10</v>
      </c>
      <c r="B22" s="33" t="s">
        <v>75</v>
      </c>
      <c r="C22" s="35">
        <v>9507</v>
      </c>
      <c r="D22" s="35">
        <v>5497</v>
      </c>
      <c r="E22" s="35">
        <v>9368</v>
      </c>
      <c r="F22" s="35">
        <v>5533</v>
      </c>
      <c r="G22" s="35">
        <v>9455</v>
      </c>
      <c r="H22" s="35">
        <v>5500</v>
      </c>
      <c r="I22" s="35">
        <v>8154</v>
      </c>
      <c r="J22" s="35">
        <v>5006</v>
      </c>
      <c r="K22" s="35">
        <v>8128</v>
      </c>
      <c r="L22" s="35">
        <v>4939</v>
      </c>
      <c r="M22" s="35">
        <v>8722</v>
      </c>
      <c r="N22" s="35">
        <v>5146</v>
      </c>
    </row>
    <row r="23" spans="1:14">
      <c r="A23" s="9" t="s">
        <v>10</v>
      </c>
      <c r="B23" s="33" t="s">
        <v>76</v>
      </c>
      <c r="C23" s="35">
        <v>10787</v>
      </c>
      <c r="D23" s="35">
        <v>5635</v>
      </c>
      <c r="E23" s="35">
        <v>10768</v>
      </c>
      <c r="F23" s="35">
        <v>5697</v>
      </c>
      <c r="G23" s="35">
        <v>10838</v>
      </c>
      <c r="H23" s="35">
        <v>5671</v>
      </c>
      <c r="I23" s="35">
        <v>9390</v>
      </c>
      <c r="J23" s="35">
        <v>5300</v>
      </c>
      <c r="K23" s="35">
        <v>9434</v>
      </c>
      <c r="L23" s="35">
        <v>5242</v>
      </c>
      <c r="M23" s="35">
        <v>9987</v>
      </c>
      <c r="N23" s="35">
        <v>5422</v>
      </c>
    </row>
    <row r="24" spans="1:14">
      <c r="A24" s="9" t="s">
        <v>10</v>
      </c>
      <c r="B24" s="33" t="s">
        <v>77</v>
      </c>
      <c r="C24" s="35">
        <v>11453</v>
      </c>
      <c r="D24" s="35">
        <v>5592</v>
      </c>
      <c r="E24" s="35">
        <v>11666</v>
      </c>
      <c r="F24" s="35">
        <v>5759</v>
      </c>
      <c r="G24" s="35">
        <v>11678</v>
      </c>
      <c r="H24" s="35">
        <v>5730</v>
      </c>
      <c r="I24" s="35">
        <v>10277</v>
      </c>
      <c r="J24" s="35">
        <v>5315</v>
      </c>
      <c r="K24" s="35">
        <v>10067</v>
      </c>
      <c r="L24" s="35">
        <v>5264</v>
      </c>
      <c r="M24" s="35">
        <v>10903</v>
      </c>
      <c r="N24" s="35">
        <v>5511</v>
      </c>
    </row>
    <row r="25" spans="1:14">
      <c r="A25" s="9" t="s">
        <v>10</v>
      </c>
      <c r="B25" s="33" t="s">
        <v>78</v>
      </c>
      <c r="C25" s="35">
        <v>12351</v>
      </c>
      <c r="D25" s="35">
        <v>5525</v>
      </c>
      <c r="E25" s="35">
        <v>12701</v>
      </c>
      <c r="F25" s="35">
        <v>5671</v>
      </c>
      <c r="G25" s="35">
        <v>12681</v>
      </c>
      <c r="H25" s="35">
        <v>5666</v>
      </c>
      <c r="I25" s="35">
        <v>11483</v>
      </c>
      <c r="J25" s="35">
        <v>5423</v>
      </c>
      <c r="K25" s="35">
        <v>11272</v>
      </c>
      <c r="L25" s="35">
        <v>5332</v>
      </c>
      <c r="M25" s="35">
        <v>12314</v>
      </c>
      <c r="N25" s="35">
        <v>5574</v>
      </c>
    </row>
    <row r="26" spans="1:14">
      <c r="A26" s="9" t="s">
        <v>10</v>
      </c>
      <c r="B26" s="33" t="s">
        <v>79</v>
      </c>
      <c r="C26" s="35">
        <v>11254</v>
      </c>
      <c r="D26" s="35">
        <v>5195</v>
      </c>
      <c r="E26" s="35">
        <v>11547</v>
      </c>
      <c r="F26" s="35">
        <v>5314</v>
      </c>
      <c r="G26" s="35">
        <v>11717</v>
      </c>
      <c r="H26" s="35">
        <v>5349</v>
      </c>
      <c r="I26" s="35">
        <v>10635</v>
      </c>
      <c r="J26" s="35">
        <v>5171</v>
      </c>
      <c r="K26" s="35">
        <v>10340</v>
      </c>
      <c r="L26" s="35">
        <v>5124</v>
      </c>
      <c r="M26" s="35">
        <v>11188</v>
      </c>
      <c r="N26" s="35">
        <v>5287</v>
      </c>
    </row>
    <row r="27" spans="1:14">
      <c r="A27" s="9" t="s">
        <v>10</v>
      </c>
      <c r="B27" s="33" t="s">
        <v>80</v>
      </c>
      <c r="C27" s="35">
        <v>11376</v>
      </c>
      <c r="D27" s="35">
        <v>4945</v>
      </c>
      <c r="E27" s="35">
        <v>11746</v>
      </c>
      <c r="F27" s="35">
        <v>5139</v>
      </c>
      <c r="G27" s="35">
        <v>12023</v>
      </c>
      <c r="H27" s="35">
        <v>5172</v>
      </c>
      <c r="I27" s="35">
        <v>11273</v>
      </c>
      <c r="J27" s="35">
        <v>5122</v>
      </c>
      <c r="K27" s="35">
        <v>10729</v>
      </c>
      <c r="L27" s="35">
        <v>5028</v>
      </c>
      <c r="M27" s="35">
        <v>11782</v>
      </c>
      <c r="N27" s="35">
        <v>5229</v>
      </c>
    </row>
    <row r="28" spans="1:14">
      <c r="A28" s="9" t="s">
        <v>10</v>
      </c>
      <c r="B28" s="33" t="s">
        <v>81</v>
      </c>
      <c r="C28" s="35">
        <v>11145</v>
      </c>
      <c r="D28" s="35">
        <v>4716</v>
      </c>
      <c r="E28" s="35">
        <v>11373</v>
      </c>
      <c r="F28" s="35">
        <v>4792</v>
      </c>
      <c r="G28" s="35">
        <v>11796</v>
      </c>
      <c r="H28" s="35">
        <v>4882</v>
      </c>
      <c r="I28" s="35">
        <v>11491</v>
      </c>
      <c r="J28" s="35">
        <v>4934</v>
      </c>
      <c r="K28" s="35">
        <v>11162</v>
      </c>
      <c r="L28" s="35">
        <v>4763</v>
      </c>
      <c r="M28" s="35">
        <v>11992</v>
      </c>
      <c r="N28" s="35">
        <v>5002</v>
      </c>
    </row>
    <row r="29" spans="1:14">
      <c r="A29" s="9" t="s">
        <v>10</v>
      </c>
      <c r="B29" s="33" t="s">
        <v>82</v>
      </c>
      <c r="C29" s="35">
        <v>10919</v>
      </c>
      <c r="D29" s="35">
        <v>4321</v>
      </c>
      <c r="E29" s="35">
        <v>11599</v>
      </c>
      <c r="F29" s="35">
        <v>4552</v>
      </c>
      <c r="G29" s="35">
        <v>12000</v>
      </c>
      <c r="H29" s="35">
        <v>4662</v>
      </c>
      <c r="I29" s="35">
        <v>12624</v>
      </c>
      <c r="J29" s="35">
        <v>4853</v>
      </c>
      <c r="K29" s="35">
        <v>12028</v>
      </c>
      <c r="L29" s="35">
        <v>4771</v>
      </c>
      <c r="M29" s="35">
        <v>13197</v>
      </c>
      <c r="N29" s="35">
        <v>4831</v>
      </c>
    </row>
    <row r="30" spans="1:14">
      <c r="A30" s="9" t="s">
        <v>10</v>
      </c>
      <c r="B30" s="33" t="s">
        <v>83</v>
      </c>
      <c r="C30" s="35">
        <v>8993</v>
      </c>
      <c r="D30" s="35">
        <v>3780</v>
      </c>
      <c r="E30" s="35">
        <v>9626</v>
      </c>
      <c r="F30" s="35">
        <v>4079</v>
      </c>
      <c r="G30" s="35">
        <v>10035</v>
      </c>
      <c r="H30" s="35">
        <v>4239</v>
      </c>
      <c r="I30" s="35">
        <v>10776</v>
      </c>
      <c r="J30" s="35">
        <v>4513</v>
      </c>
      <c r="K30" s="35">
        <v>10889</v>
      </c>
      <c r="L30" s="35">
        <v>4499</v>
      </c>
      <c r="M30" s="35">
        <v>10939</v>
      </c>
      <c r="N30" s="35">
        <v>4444</v>
      </c>
    </row>
    <row r="31" spans="1:14">
      <c r="A31" s="9" t="s">
        <v>10</v>
      </c>
      <c r="B31" s="33" t="s">
        <v>84</v>
      </c>
      <c r="C31" s="35">
        <v>4722</v>
      </c>
      <c r="D31" s="35">
        <v>2539</v>
      </c>
      <c r="E31" s="35">
        <v>4864</v>
      </c>
      <c r="F31" s="35">
        <v>2594</v>
      </c>
      <c r="G31" s="35">
        <v>4969</v>
      </c>
      <c r="H31" s="35">
        <v>2585</v>
      </c>
      <c r="I31" s="35">
        <v>7175</v>
      </c>
      <c r="J31" s="35">
        <v>3302</v>
      </c>
      <c r="K31" s="35">
        <v>6058</v>
      </c>
      <c r="L31" s="35">
        <v>2887</v>
      </c>
      <c r="M31" s="35">
        <v>6499</v>
      </c>
      <c r="N31" s="35">
        <v>3016</v>
      </c>
    </row>
    <row r="32" spans="1:14">
      <c r="A32" s="9" t="s">
        <v>10</v>
      </c>
      <c r="B32" s="33" t="s">
        <v>85</v>
      </c>
      <c r="C32" s="35">
        <v>2783</v>
      </c>
      <c r="D32" s="35">
        <v>1683</v>
      </c>
      <c r="E32" s="35">
        <v>2718</v>
      </c>
      <c r="F32" s="35">
        <v>1621</v>
      </c>
      <c r="G32" s="35">
        <v>2712</v>
      </c>
      <c r="H32" s="35">
        <v>1638</v>
      </c>
      <c r="I32" s="35">
        <v>4562</v>
      </c>
      <c r="J32" s="35">
        <v>2331</v>
      </c>
      <c r="K32" s="35">
        <v>3795</v>
      </c>
      <c r="L32" s="35">
        <v>2028</v>
      </c>
      <c r="M32" s="35">
        <v>3771</v>
      </c>
      <c r="N32" s="35">
        <v>2021</v>
      </c>
    </row>
    <row r="33" spans="1:14">
      <c r="A33" s="9" t="s">
        <v>10</v>
      </c>
      <c r="B33" s="33" t="s">
        <v>86</v>
      </c>
      <c r="C33" s="35">
        <v>1615</v>
      </c>
      <c r="D33" s="35">
        <v>1109</v>
      </c>
      <c r="E33" s="35">
        <v>1601</v>
      </c>
      <c r="F33" s="35">
        <v>1091</v>
      </c>
      <c r="G33" s="35">
        <v>1506</v>
      </c>
      <c r="H33" s="35">
        <v>1055</v>
      </c>
      <c r="I33" s="35">
        <v>2804</v>
      </c>
      <c r="J33" s="35">
        <v>1623</v>
      </c>
      <c r="K33" s="35">
        <v>2148</v>
      </c>
      <c r="L33" s="35">
        <v>1348</v>
      </c>
      <c r="M33" s="35">
        <v>2236</v>
      </c>
      <c r="N33" s="35">
        <v>1383</v>
      </c>
    </row>
    <row r="34" spans="1:14">
      <c r="A34" s="9" t="s">
        <v>10</v>
      </c>
      <c r="B34" s="33" t="s">
        <v>87</v>
      </c>
      <c r="C34" s="35">
        <v>916</v>
      </c>
      <c r="D34" s="35">
        <v>652</v>
      </c>
      <c r="E34" s="35">
        <v>970</v>
      </c>
      <c r="F34" s="35">
        <v>687</v>
      </c>
      <c r="G34" s="35">
        <v>888</v>
      </c>
      <c r="H34" s="35">
        <v>632</v>
      </c>
      <c r="I34" s="35">
        <v>1505</v>
      </c>
      <c r="J34" s="35">
        <v>976</v>
      </c>
      <c r="K34" s="35">
        <v>1139</v>
      </c>
      <c r="L34" s="35">
        <v>771</v>
      </c>
      <c r="M34" s="35">
        <v>1140</v>
      </c>
      <c r="N34" s="35">
        <v>766</v>
      </c>
    </row>
    <row r="35" spans="1:14">
      <c r="A35" s="9" t="s">
        <v>10</v>
      </c>
      <c r="B35" s="33" t="s">
        <v>88</v>
      </c>
      <c r="C35" s="35">
        <v>605</v>
      </c>
      <c r="D35" s="35">
        <v>426</v>
      </c>
      <c r="E35" s="35">
        <v>568</v>
      </c>
      <c r="F35" s="35">
        <v>405</v>
      </c>
      <c r="G35" s="35">
        <v>490</v>
      </c>
      <c r="H35" s="35">
        <v>359</v>
      </c>
      <c r="I35" s="35">
        <v>787</v>
      </c>
      <c r="J35" s="35">
        <v>544</v>
      </c>
      <c r="K35" s="35">
        <v>557</v>
      </c>
      <c r="L35" s="35">
        <v>388</v>
      </c>
      <c r="M35" s="35">
        <v>635</v>
      </c>
      <c r="N35" s="35">
        <v>447</v>
      </c>
    </row>
    <row r="36" spans="1:14">
      <c r="A36" s="9" t="s">
        <v>10</v>
      </c>
      <c r="B36" s="33" t="s">
        <v>89</v>
      </c>
      <c r="C36" s="35">
        <v>186</v>
      </c>
      <c r="D36" s="35">
        <v>155</v>
      </c>
      <c r="E36" s="35">
        <v>179</v>
      </c>
      <c r="F36" s="35">
        <v>155</v>
      </c>
      <c r="G36" s="35">
        <v>159</v>
      </c>
      <c r="H36" s="35">
        <v>131</v>
      </c>
      <c r="I36" s="35">
        <v>250</v>
      </c>
      <c r="J36" s="35">
        <v>189</v>
      </c>
      <c r="K36" s="35">
        <v>193</v>
      </c>
      <c r="L36" s="35">
        <v>159</v>
      </c>
      <c r="M36" s="35">
        <v>183</v>
      </c>
      <c r="N36" s="35">
        <v>141</v>
      </c>
    </row>
    <row r="37" spans="1:14">
      <c r="A37" s="9" t="s">
        <v>10</v>
      </c>
      <c r="B37" s="33" t="s">
        <v>90</v>
      </c>
      <c r="C37" s="35">
        <v>106</v>
      </c>
      <c r="D37" s="35">
        <v>90</v>
      </c>
      <c r="E37" s="35">
        <v>86</v>
      </c>
      <c r="F37" s="35">
        <v>75</v>
      </c>
      <c r="G37" s="35">
        <v>80</v>
      </c>
      <c r="H37" s="35">
        <v>65</v>
      </c>
      <c r="I37" s="35">
        <v>145</v>
      </c>
      <c r="J37" s="35">
        <v>118</v>
      </c>
      <c r="K37" s="35">
        <v>95</v>
      </c>
      <c r="L37" s="35">
        <v>83</v>
      </c>
      <c r="M37" s="35">
        <v>78</v>
      </c>
      <c r="N37" s="35">
        <v>66</v>
      </c>
    </row>
    <row r="38" spans="1:14">
      <c r="A38" s="9" t="s">
        <v>10</v>
      </c>
      <c r="B38" s="33" t="s">
        <v>91</v>
      </c>
      <c r="C38" s="35">
        <v>38</v>
      </c>
      <c r="D38" s="35">
        <v>32</v>
      </c>
      <c r="E38" s="35">
        <v>28</v>
      </c>
      <c r="F38" s="35">
        <v>26</v>
      </c>
      <c r="G38" s="35">
        <v>26</v>
      </c>
      <c r="H38" s="35">
        <v>22</v>
      </c>
      <c r="I38" s="35">
        <v>33</v>
      </c>
      <c r="J38" s="35">
        <v>30</v>
      </c>
      <c r="K38" s="35">
        <v>34</v>
      </c>
      <c r="L38" s="35">
        <v>31</v>
      </c>
      <c r="M38" s="35">
        <v>27</v>
      </c>
      <c r="N38" s="35">
        <v>26</v>
      </c>
    </row>
    <row r="39" spans="1:14">
      <c r="A39" s="9" t="s">
        <v>10</v>
      </c>
      <c r="B39" s="33" t="s">
        <v>92</v>
      </c>
      <c r="C39" s="35">
        <v>18</v>
      </c>
      <c r="D39" s="35">
        <v>17</v>
      </c>
      <c r="E39" s="35">
        <v>19</v>
      </c>
      <c r="F39" s="35">
        <v>17</v>
      </c>
      <c r="G39" s="35">
        <v>16</v>
      </c>
      <c r="H39" s="35">
        <v>11</v>
      </c>
      <c r="I39" s="35">
        <v>14</v>
      </c>
      <c r="J39" s="35">
        <v>14</v>
      </c>
      <c r="K39" s="35">
        <v>10</v>
      </c>
      <c r="L39" s="35">
        <v>10</v>
      </c>
      <c r="M39" s="35">
        <v>9</v>
      </c>
      <c r="N39" s="35">
        <v>9</v>
      </c>
    </row>
    <row r="40" spans="1:14">
      <c r="A40" s="9" t="s">
        <v>10</v>
      </c>
      <c r="B40" s="33" t="s">
        <v>93</v>
      </c>
      <c r="C40" s="35">
        <v>6</v>
      </c>
      <c r="D40" s="35">
        <v>6</v>
      </c>
      <c r="E40" s="35">
        <v>2</v>
      </c>
      <c r="F40" s="35">
        <v>2</v>
      </c>
      <c r="G40" s="35">
        <v>10</v>
      </c>
      <c r="H40" s="35">
        <v>8</v>
      </c>
      <c r="I40" s="35">
        <v>9</v>
      </c>
      <c r="J40" s="35">
        <v>7</v>
      </c>
      <c r="K40" s="35">
        <v>4</v>
      </c>
      <c r="L40" s="35">
        <v>3</v>
      </c>
      <c r="M40" s="35">
        <v>3</v>
      </c>
      <c r="N40" s="35">
        <v>2</v>
      </c>
    </row>
    <row r="41" spans="1:14">
      <c r="A41" s="9" t="s">
        <v>10</v>
      </c>
      <c r="B41" s="33" t="s">
        <v>94</v>
      </c>
      <c r="C41" s="35">
        <v>3</v>
      </c>
      <c r="D41" s="35">
        <v>3</v>
      </c>
      <c r="E41" s="35">
        <v>3</v>
      </c>
      <c r="F41" s="35">
        <v>3</v>
      </c>
      <c r="G41" s="35">
        <v>2</v>
      </c>
      <c r="H41" s="35">
        <v>2</v>
      </c>
      <c r="I41" s="35">
        <v>3</v>
      </c>
      <c r="J41" s="35">
        <v>3</v>
      </c>
      <c r="K41" s="35">
        <v>2</v>
      </c>
      <c r="L41" s="35">
        <v>2</v>
      </c>
      <c r="M41" s="35"/>
      <c r="N41" s="35"/>
    </row>
    <row r="42" spans="1:14">
      <c r="A42" s="9" t="s">
        <v>10</v>
      </c>
      <c r="B42" s="33" t="s">
        <v>95</v>
      </c>
      <c r="C42" s="35">
        <v>7</v>
      </c>
      <c r="D42" s="35">
        <v>6</v>
      </c>
      <c r="E42" s="35"/>
      <c r="F42" s="35"/>
      <c r="G42" s="35">
        <v>3</v>
      </c>
      <c r="H42" s="35">
        <v>3</v>
      </c>
      <c r="I42" s="35"/>
      <c r="J42" s="35"/>
      <c r="K42" s="35"/>
      <c r="L42" s="35"/>
      <c r="M42" s="35"/>
      <c r="N42" s="35"/>
    </row>
    <row r="43" spans="1:14">
      <c r="A43" s="9" t="s">
        <v>10</v>
      </c>
      <c r="B43" s="33" t="s">
        <v>96</v>
      </c>
      <c r="C43" s="35">
        <v>4</v>
      </c>
      <c r="D43" s="35">
        <v>4</v>
      </c>
      <c r="E43" s="35">
        <v>3</v>
      </c>
      <c r="F43" s="35">
        <v>2</v>
      </c>
      <c r="G43" s="35">
        <v>1</v>
      </c>
      <c r="H43" s="35">
        <v>1</v>
      </c>
      <c r="I43" s="35"/>
      <c r="J43" s="35"/>
      <c r="K43" s="35">
        <v>1</v>
      </c>
      <c r="L43" s="35">
        <v>1</v>
      </c>
      <c r="M43" s="35"/>
      <c r="N43" s="35"/>
    </row>
    <row r="44" spans="1:14">
      <c r="A44" s="9" t="s">
        <v>10</v>
      </c>
      <c r="B44" s="33" t="s">
        <v>97</v>
      </c>
      <c r="C44" s="35">
        <v>3</v>
      </c>
      <c r="D44" s="35">
        <v>3</v>
      </c>
      <c r="E44" s="35">
        <v>3</v>
      </c>
      <c r="F44" s="35">
        <v>2</v>
      </c>
      <c r="G44" s="35">
        <v>1</v>
      </c>
      <c r="H44" s="35">
        <v>1</v>
      </c>
      <c r="I44" s="35"/>
      <c r="J44" s="35"/>
      <c r="K44" s="35"/>
      <c r="L44" s="35"/>
      <c r="M44" s="35"/>
      <c r="N44" s="35"/>
    </row>
    <row r="45" spans="1:14">
      <c r="A45" s="9" t="s">
        <v>10</v>
      </c>
      <c r="B45" s="33" t="s">
        <v>98</v>
      </c>
      <c r="C45" s="35">
        <v>1</v>
      </c>
      <c r="D45" s="35">
        <v>1</v>
      </c>
      <c r="E45" s="35">
        <v>4</v>
      </c>
      <c r="F45" s="35">
        <v>4</v>
      </c>
      <c r="G45" s="35">
        <v>6</v>
      </c>
      <c r="H45" s="35">
        <v>4</v>
      </c>
      <c r="I45" s="35"/>
      <c r="J45" s="35"/>
      <c r="K45" s="35"/>
      <c r="L45" s="35"/>
      <c r="M45" s="35"/>
      <c r="N45" s="35"/>
    </row>
    <row r="46" spans="1:14">
      <c r="A46" s="9" t="s">
        <v>10</v>
      </c>
      <c r="B46" s="33" t="s">
        <v>99</v>
      </c>
      <c r="C46" s="35">
        <v>3</v>
      </c>
      <c r="D46" s="35">
        <v>3</v>
      </c>
      <c r="E46" s="35"/>
      <c r="F46" s="35"/>
      <c r="G46" s="35">
        <v>3</v>
      </c>
      <c r="H46" s="35">
        <v>3</v>
      </c>
      <c r="I46" s="35"/>
      <c r="J46" s="35"/>
      <c r="K46" s="35">
        <v>1</v>
      </c>
      <c r="L46" s="35">
        <v>1</v>
      </c>
      <c r="M46" s="35"/>
      <c r="N46" s="35"/>
    </row>
    <row r="47" spans="1:14">
      <c r="A47" s="9" t="s">
        <v>10</v>
      </c>
      <c r="B47" s="33" t="s">
        <v>100</v>
      </c>
      <c r="C47" s="35">
        <v>3</v>
      </c>
      <c r="D47" s="35">
        <v>3</v>
      </c>
      <c r="E47" s="35">
        <v>1</v>
      </c>
      <c r="F47" s="35">
        <v>1</v>
      </c>
      <c r="G47" s="35">
        <v>1</v>
      </c>
      <c r="H47" s="35">
        <v>1</v>
      </c>
      <c r="I47" s="35">
        <v>2</v>
      </c>
      <c r="J47" s="35">
        <v>1</v>
      </c>
      <c r="K47" s="35">
        <v>1</v>
      </c>
      <c r="L47" s="35">
        <v>1</v>
      </c>
      <c r="M47" s="35">
        <v>2</v>
      </c>
      <c r="N47" s="35">
        <v>2</v>
      </c>
    </row>
    <row r="48" spans="1:14">
      <c r="A48" s="9" t="s">
        <v>10</v>
      </c>
      <c r="B48" s="33" t="s">
        <v>101</v>
      </c>
      <c r="C48" s="35">
        <v>1</v>
      </c>
      <c r="D48" s="35">
        <v>1</v>
      </c>
      <c r="E48" s="35">
        <v>1</v>
      </c>
      <c r="F48" s="35">
        <v>1</v>
      </c>
      <c r="G48" s="35">
        <v>1</v>
      </c>
      <c r="H48" s="35">
        <v>1</v>
      </c>
      <c r="I48" s="35"/>
      <c r="J48" s="35"/>
      <c r="K48" s="35"/>
      <c r="L48" s="35"/>
      <c r="M48" s="35">
        <v>1</v>
      </c>
      <c r="N48" s="35">
        <v>1</v>
      </c>
    </row>
    <row r="49" spans="1:16">
      <c r="A49" s="9" t="s">
        <v>10</v>
      </c>
      <c r="B49" s="33" t="s">
        <v>102</v>
      </c>
      <c r="C49" s="35">
        <v>1</v>
      </c>
      <c r="D49" s="35">
        <v>1</v>
      </c>
      <c r="E49" s="35">
        <v>1</v>
      </c>
      <c r="F49" s="35">
        <v>1</v>
      </c>
      <c r="G49" s="35"/>
      <c r="H49" s="35"/>
      <c r="I49" s="35"/>
      <c r="J49" s="35"/>
      <c r="K49" s="35"/>
      <c r="L49" s="35"/>
      <c r="M49" s="35"/>
      <c r="N49" s="35"/>
    </row>
    <row r="50" spans="1:16">
      <c r="A50" s="9" t="s">
        <v>10</v>
      </c>
      <c r="B50" s="33" t="s">
        <v>103</v>
      </c>
      <c r="C50" s="35"/>
      <c r="D50" s="35"/>
      <c r="E50" s="35">
        <v>1</v>
      </c>
      <c r="F50" s="35">
        <v>1</v>
      </c>
      <c r="G50" s="35">
        <v>1</v>
      </c>
      <c r="H50" s="35">
        <v>1</v>
      </c>
      <c r="I50" s="35"/>
      <c r="J50" s="35"/>
      <c r="K50" s="35"/>
      <c r="L50" s="35"/>
      <c r="M50" s="35"/>
      <c r="N50" s="35"/>
    </row>
    <row r="51" spans="1:16">
      <c r="A51" s="9" t="s">
        <v>10</v>
      </c>
      <c r="B51" s="33" t="s">
        <v>104</v>
      </c>
      <c r="C51" s="35">
        <v>1</v>
      </c>
      <c r="D51" s="35">
        <v>1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6">
      <c r="A52" s="9" t="s">
        <v>10</v>
      </c>
      <c r="B52" s="33" t="s">
        <v>105</v>
      </c>
      <c r="C52" s="35"/>
      <c r="D52" s="35"/>
      <c r="E52" s="35">
        <v>1</v>
      </c>
      <c r="F52" s="35">
        <v>1</v>
      </c>
      <c r="G52" s="35"/>
      <c r="H52" s="35"/>
      <c r="I52" s="35"/>
      <c r="J52" s="35"/>
      <c r="K52" s="35"/>
      <c r="L52" s="35"/>
      <c r="M52" s="35"/>
      <c r="N52" s="35"/>
    </row>
    <row r="53" spans="1:16">
      <c r="A53" s="9" t="s">
        <v>10</v>
      </c>
      <c r="B53" s="33" t="s">
        <v>106</v>
      </c>
      <c r="C53" s="35">
        <v>1</v>
      </c>
      <c r="D53" s="35">
        <v>1</v>
      </c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6">
      <c r="A54" s="9" t="s">
        <v>10</v>
      </c>
      <c r="B54" s="33" t="s">
        <v>107</v>
      </c>
      <c r="C54" s="35">
        <v>1</v>
      </c>
      <c r="D54" s="35">
        <v>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6">
      <c r="A55" s="9" t="s">
        <v>10</v>
      </c>
      <c r="B55" s="36" t="s">
        <v>108</v>
      </c>
      <c r="C55" s="35"/>
      <c r="D55" s="35"/>
      <c r="E55" s="35"/>
      <c r="F55" s="35"/>
      <c r="G55" s="35">
        <v>1</v>
      </c>
      <c r="H55" s="35">
        <v>1</v>
      </c>
      <c r="I55" s="35"/>
      <c r="J55" s="35"/>
      <c r="K55" s="35"/>
      <c r="L55" s="35"/>
      <c r="M55" s="35"/>
      <c r="N55" s="35"/>
    </row>
    <row r="56" spans="1:16">
      <c r="A56" s="9" t="s">
        <v>10</v>
      </c>
      <c r="B56" s="37" t="s">
        <v>109</v>
      </c>
      <c r="C56" s="28">
        <v>1</v>
      </c>
      <c r="D56" s="28">
        <v>1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6" ht="15.2" customHeight="1">
      <c r="A57" s="9" t="s">
        <v>10</v>
      </c>
      <c r="B57" s="38" t="s">
        <v>110</v>
      </c>
      <c r="C57" s="39">
        <v>1</v>
      </c>
      <c r="D57" s="39">
        <v>1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6">
      <c r="A58" s="40" t="s">
        <v>111</v>
      </c>
      <c r="B58" s="40"/>
      <c r="C58" s="28">
        <v>169225</v>
      </c>
      <c r="D58" s="28">
        <v>94770</v>
      </c>
      <c r="E58" s="28">
        <v>166327</v>
      </c>
      <c r="F58" s="28">
        <v>92061</v>
      </c>
      <c r="G58" s="28">
        <v>166926</v>
      </c>
      <c r="H58" s="28">
        <v>91487</v>
      </c>
      <c r="I58" s="28">
        <v>162881</v>
      </c>
      <c r="J58" s="28">
        <v>90075</v>
      </c>
      <c r="K58" s="28">
        <v>158941</v>
      </c>
      <c r="L58" s="28">
        <v>88397</v>
      </c>
      <c r="M58" s="28">
        <v>166461</v>
      </c>
      <c r="N58" s="28">
        <v>89357</v>
      </c>
      <c r="O58" s="41"/>
      <c r="P58" s="2"/>
    </row>
    <row r="61" spans="1:16">
      <c r="B61" s="42" t="s">
        <v>112</v>
      </c>
      <c r="C61" s="41">
        <f>23727/C58</f>
        <v>0.14020977987885952</v>
      </c>
      <c r="M61" s="41">
        <f>18062/M58</f>
        <v>0.10850589627600458</v>
      </c>
    </row>
    <row r="62" spans="1:16">
      <c r="B62" s="43" t="s">
        <v>113</v>
      </c>
      <c r="C62" s="41">
        <f>80785/C58</f>
        <v>0.47738218348352784</v>
      </c>
      <c r="M62" s="41">
        <f>74717/M58</f>
        <v>0.44885588816599686</v>
      </c>
    </row>
    <row r="63" spans="1:16">
      <c r="B63" s="4" t="s">
        <v>114</v>
      </c>
      <c r="C63" s="41">
        <f>64328/C58</f>
        <v>0.38013295907815037</v>
      </c>
      <c r="M63" s="41">
        <f>73379/M58</f>
        <v>0.44081796937420775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D1" zoomScaleNormal="100" zoomScaleSheetLayoutView="100" workbookViewId="0">
      <selection activeCell="D5" sqref="A5:XFD28"/>
    </sheetView>
  </sheetViews>
  <sheetFormatPr defaultColWidth="8.75" defaultRowHeight="12.75"/>
  <cols>
    <col min="1" max="1" width="34.875" style="29" bestFit="1" customWidth="1"/>
    <col min="2" max="2" width="10.375" style="44" customWidth="1"/>
    <col min="3" max="3" width="13.25" style="44" customWidth="1"/>
    <col min="4" max="4" width="16.5" style="44" customWidth="1"/>
    <col min="5" max="5" width="13.875" style="44" customWidth="1"/>
    <col min="6" max="6" width="14.5" style="44" customWidth="1"/>
    <col min="7" max="7" width="12.75" style="44" customWidth="1"/>
    <col min="8" max="8" width="11.25" style="44" customWidth="1"/>
    <col min="9" max="9" width="14.875" style="44" customWidth="1"/>
    <col min="10" max="10" width="10.125" style="44" customWidth="1"/>
    <col min="11" max="11" width="12.25" style="44" customWidth="1"/>
    <col min="12" max="12" width="11.5" style="44" customWidth="1"/>
    <col min="13" max="13" width="13.25" style="44" customWidth="1"/>
    <col min="14" max="16" width="10.125" style="29" customWidth="1"/>
    <col min="17" max="16384" width="8.75" style="29"/>
  </cols>
  <sheetData>
    <row r="1" spans="1:16">
      <c r="A1" s="1" t="s">
        <v>115</v>
      </c>
    </row>
    <row r="2" spans="1:16">
      <c r="A2" s="5" t="s">
        <v>1</v>
      </c>
    </row>
    <row r="4" spans="1:16">
      <c r="A4" s="58" t="s">
        <v>116</v>
      </c>
      <c r="B4" s="60" t="s">
        <v>117</v>
      </c>
      <c r="C4" s="60" t="s">
        <v>118</v>
      </c>
      <c r="D4" s="62" t="s">
        <v>119</v>
      </c>
      <c r="E4" s="63"/>
      <c r="F4" s="63"/>
      <c r="G4" s="63"/>
      <c r="H4" s="63"/>
      <c r="I4" s="63"/>
      <c r="J4" s="63"/>
      <c r="K4" s="63"/>
      <c r="L4" s="63"/>
      <c r="M4" s="64"/>
      <c r="N4" s="65" t="s">
        <v>111</v>
      </c>
      <c r="O4" s="65"/>
      <c r="P4" s="65"/>
    </row>
    <row r="5" spans="1:16" s="8" customFormat="1" ht="51">
      <c r="A5" s="59"/>
      <c r="B5" s="61"/>
      <c r="C5" s="61"/>
      <c r="D5" s="7" t="s">
        <v>120</v>
      </c>
      <c r="E5" s="7" t="s">
        <v>121</v>
      </c>
      <c r="F5" s="7" t="s">
        <v>122</v>
      </c>
      <c r="G5" s="7" t="s">
        <v>123</v>
      </c>
      <c r="H5" s="7" t="s">
        <v>124</v>
      </c>
      <c r="I5" s="7" t="s">
        <v>125</v>
      </c>
      <c r="J5" s="7" t="s">
        <v>10</v>
      </c>
      <c r="K5" s="7" t="s">
        <v>126</v>
      </c>
      <c r="L5" s="7" t="s">
        <v>127</v>
      </c>
      <c r="M5" s="7" t="s">
        <v>128</v>
      </c>
      <c r="N5" s="6" t="s">
        <v>129</v>
      </c>
      <c r="O5" s="6" t="s">
        <v>130</v>
      </c>
      <c r="P5" s="6" t="s">
        <v>131</v>
      </c>
    </row>
    <row r="6" spans="1:16">
      <c r="A6" s="45" t="s">
        <v>132</v>
      </c>
      <c r="B6" s="46">
        <v>141</v>
      </c>
      <c r="C6" s="46"/>
      <c r="D6" s="46"/>
      <c r="E6" s="46">
        <v>1</v>
      </c>
      <c r="F6" s="46"/>
      <c r="G6" s="46">
        <v>42</v>
      </c>
      <c r="H6" s="46"/>
      <c r="I6" s="46">
        <v>25</v>
      </c>
      <c r="J6" s="46"/>
      <c r="K6" s="46"/>
      <c r="L6" s="46"/>
      <c r="M6" s="46">
        <v>356</v>
      </c>
      <c r="N6" s="47">
        <v>141</v>
      </c>
      <c r="O6" s="47"/>
      <c r="P6" s="47">
        <v>424</v>
      </c>
    </row>
    <row r="7" spans="1:16">
      <c r="A7" s="48" t="s">
        <v>133</v>
      </c>
      <c r="B7" s="46">
        <v>1</v>
      </c>
      <c r="C7" s="46"/>
      <c r="D7" s="46"/>
      <c r="E7" s="46">
        <v>1</v>
      </c>
      <c r="F7" s="46"/>
      <c r="G7" s="46">
        <v>5</v>
      </c>
      <c r="H7" s="46"/>
      <c r="I7" s="46">
        <v>11</v>
      </c>
      <c r="J7" s="46"/>
      <c r="K7" s="46"/>
      <c r="L7" s="46"/>
      <c r="M7" s="46">
        <v>170</v>
      </c>
      <c r="N7" s="47">
        <v>1</v>
      </c>
      <c r="O7" s="47"/>
      <c r="P7" s="47">
        <v>187</v>
      </c>
    </row>
    <row r="8" spans="1:16">
      <c r="A8" s="48" t="s">
        <v>134</v>
      </c>
      <c r="B8" s="46">
        <v>30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>
        <v>19</v>
      </c>
      <c r="N8" s="47">
        <v>30</v>
      </c>
      <c r="O8" s="47"/>
      <c r="P8" s="47">
        <v>19</v>
      </c>
    </row>
    <row r="9" spans="1:16">
      <c r="A9" s="48" t="s">
        <v>135</v>
      </c>
      <c r="B9" s="46">
        <v>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>
        <v>5</v>
      </c>
      <c r="O9" s="47"/>
      <c r="P9" s="47"/>
    </row>
    <row r="10" spans="1:16">
      <c r="A10" s="48" t="s">
        <v>136</v>
      </c>
      <c r="B10" s="46">
        <v>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>
        <v>38</v>
      </c>
      <c r="N10" s="47">
        <v>8</v>
      </c>
      <c r="O10" s="47"/>
      <c r="P10" s="47">
        <v>38</v>
      </c>
    </row>
    <row r="11" spans="1:16">
      <c r="A11" s="48" t="s">
        <v>137</v>
      </c>
      <c r="B11" s="46">
        <v>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>
        <v>31</v>
      </c>
      <c r="N11" s="47">
        <v>2</v>
      </c>
      <c r="O11" s="47"/>
      <c r="P11" s="47">
        <v>31</v>
      </c>
    </row>
    <row r="12" spans="1:16">
      <c r="A12" s="48" t="s">
        <v>138</v>
      </c>
      <c r="B12" s="46">
        <v>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v>1</v>
      </c>
      <c r="O12" s="47"/>
      <c r="P12" s="47"/>
    </row>
    <row r="13" spans="1:16">
      <c r="A13" s="48" t="s">
        <v>139</v>
      </c>
      <c r="B13" s="46">
        <v>94</v>
      </c>
      <c r="C13" s="46"/>
      <c r="D13" s="46"/>
      <c r="E13" s="46"/>
      <c r="F13" s="46"/>
      <c r="G13" s="46">
        <v>37</v>
      </c>
      <c r="H13" s="46"/>
      <c r="I13" s="46">
        <v>14</v>
      </c>
      <c r="J13" s="46"/>
      <c r="K13" s="46"/>
      <c r="L13" s="46"/>
      <c r="M13" s="46">
        <v>98</v>
      </c>
      <c r="N13" s="47">
        <v>94</v>
      </c>
      <c r="O13" s="47"/>
      <c r="P13" s="47">
        <v>149</v>
      </c>
    </row>
    <row r="14" spans="1:16">
      <c r="A14" s="45" t="s">
        <v>140</v>
      </c>
      <c r="B14" s="46">
        <v>28</v>
      </c>
      <c r="C14" s="46"/>
      <c r="D14" s="46"/>
      <c r="E14" s="46"/>
      <c r="F14" s="46"/>
      <c r="G14" s="46">
        <v>74</v>
      </c>
      <c r="H14" s="46"/>
      <c r="I14" s="46"/>
      <c r="J14" s="46"/>
      <c r="K14" s="46"/>
      <c r="L14" s="46"/>
      <c r="M14" s="46">
        <v>211</v>
      </c>
      <c r="N14" s="47">
        <v>28</v>
      </c>
      <c r="O14" s="47"/>
      <c r="P14" s="47">
        <v>285</v>
      </c>
    </row>
    <row r="15" spans="1:16">
      <c r="A15" s="48" t="s">
        <v>141</v>
      </c>
      <c r="B15" s="46">
        <v>25</v>
      </c>
      <c r="C15" s="46"/>
      <c r="D15" s="46"/>
      <c r="E15" s="46"/>
      <c r="F15" s="46"/>
      <c r="G15" s="46">
        <v>62</v>
      </c>
      <c r="H15" s="46"/>
      <c r="I15" s="46"/>
      <c r="J15" s="46"/>
      <c r="K15" s="46"/>
      <c r="L15" s="46"/>
      <c r="M15" s="46">
        <v>196</v>
      </c>
      <c r="N15" s="47">
        <v>25</v>
      </c>
      <c r="O15" s="47"/>
      <c r="P15" s="47">
        <v>258</v>
      </c>
    </row>
    <row r="16" spans="1:16">
      <c r="A16" s="48" t="s">
        <v>10</v>
      </c>
      <c r="B16" s="46">
        <v>3</v>
      </c>
      <c r="C16" s="46"/>
      <c r="D16" s="46"/>
      <c r="E16" s="46"/>
      <c r="F16" s="46"/>
      <c r="G16" s="46">
        <v>12</v>
      </c>
      <c r="H16" s="46"/>
      <c r="I16" s="46"/>
      <c r="J16" s="46"/>
      <c r="K16" s="46"/>
      <c r="L16" s="46"/>
      <c r="M16" s="46">
        <v>15</v>
      </c>
      <c r="N16" s="47">
        <v>3</v>
      </c>
      <c r="O16" s="47"/>
      <c r="P16" s="47">
        <v>27</v>
      </c>
    </row>
    <row r="17" spans="1:16">
      <c r="A17" s="45" t="s">
        <v>142</v>
      </c>
      <c r="B17" s="46">
        <v>15497</v>
      </c>
      <c r="C17" s="46">
        <v>195</v>
      </c>
      <c r="D17" s="46">
        <v>76</v>
      </c>
      <c r="E17" s="46">
        <v>111</v>
      </c>
      <c r="F17" s="46">
        <v>27</v>
      </c>
      <c r="G17" s="46">
        <v>5</v>
      </c>
      <c r="H17" s="46">
        <v>4</v>
      </c>
      <c r="I17" s="46">
        <v>942</v>
      </c>
      <c r="J17" s="46"/>
      <c r="K17" s="46">
        <v>13</v>
      </c>
      <c r="L17" s="46">
        <v>8</v>
      </c>
      <c r="M17" s="46">
        <v>9436</v>
      </c>
      <c r="N17" s="47">
        <v>15497</v>
      </c>
      <c r="O17" s="47">
        <v>195</v>
      </c>
      <c r="P17" s="47">
        <v>10622</v>
      </c>
    </row>
    <row r="18" spans="1:16">
      <c r="A18" s="48" t="s">
        <v>143</v>
      </c>
      <c r="B18" s="46">
        <v>23</v>
      </c>
      <c r="C18" s="46"/>
      <c r="D18" s="46">
        <v>18</v>
      </c>
      <c r="E18" s="46">
        <v>49</v>
      </c>
      <c r="F18" s="46">
        <v>14</v>
      </c>
      <c r="G18" s="46">
        <v>2</v>
      </c>
      <c r="H18" s="46">
        <v>2</v>
      </c>
      <c r="I18" s="46">
        <v>195</v>
      </c>
      <c r="J18" s="46"/>
      <c r="K18" s="46">
        <v>8</v>
      </c>
      <c r="L18" s="46">
        <v>4</v>
      </c>
      <c r="M18" s="46">
        <v>1168</v>
      </c>
      <c r="N18" s="47">
        <v>23</v>
      </c>
      <c r="O18" s="47"/>
      <c r="P18" s="47">
        <v>1460</v>
      </c>
    </row>
    <row r="19" spans="1:16">
      <c r="A19" s="48" t="s">
        <v>141</v>
      </c>
      <c r="B19" s="46">
        <v>809</v>
      </c>
      <c r="C19" s="46"/>
      <c r="D19" s="46">
        <v>5</v>
      </c>
      <c r="E19" s="46">
        <v>9</v>
      </c>
      <c r="F19" s="46"/>
      <c r="G19" s="46">
        <v>1</v>
      </c>
      <c r="H19" s="46"/>
      <c r="I19" s="46">
        <v>27</v>
      </c>
      <c r="J19" s="46"/>
      <c r="K19" s="46"/>
      <c r="L19" s="46"/>
      <c r="M19" s="46">
        <v>896</v>
      </c>
      <c r="N19" s="47">
        <v>809</v>
      </c>
      <c r="O19" s="47"/>
      <c r="P19" s="47">
        <v>938</v>
      </c>
    </row>
    <row r="20" spans="1:16">
      <c r="A20" s="48" t="s">
        <v>144</v>
      </c>
      <c r="B20" s="46">
        <v>5357</v>
      </c>
      <c r="C20" s="46"/>
      <c r="D20" s="46"/>
      <c r="E20" s="46"/>
      <c r="F20" s="46"/>
      <c r="G20" s="46"/>
      <c r="H20" s="46"/>
      <c r="I20" s="46">
        <v>112</v>
      </c>
      <c r="J20" s="46"/>
      <c r="K20" s="46"/>
      <c r="L20" s="46"/>
      <c r="M20" s="46">
        <v>2666</v>
      </c>
      <c r="N20" s="47">
        <v>5357</v>
      </c>
      <c r="O20" s="47"/>
      <c r="P20" s="47">
        <v>2778</v>
      </c>
    </row>
    <row r="21" spans="1:16">
      <c r="A21" s="48" t="s">
        <v>145</v>
      </c>
      <c r="B21" s="46">
        <v>414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>
        <v>25</v>
      </c>
      <c r="N21" s="47">
        <v>414</v>
      </c>
      <c r="O21" s="47"/>
      <c r="P21" s="47">
        <v>25</v>
      </c>
    </row>
    <row r="22" spans="1:16" s="52" customFormat="1">
      <c r="A22" s="49" t="s">
        <v>10</v>
      </c>
      <c r="B22" s="50">
        <v>8822</v>
      </c>
      <c r="C22" s="50">
        <v>195</v>
      </c>
      <c r="D22" s="50">
        <v>53</v>
      </c>
      <c r="E22" s="50">
        <v>52</v>
      </c>
      <c r="F22" s="50">
        <v>13</v>
      </c>
      <c r="G22" s="50"/>
      <c r="H22" s="50">
        <v>2</v>
      </c>
      <c r="I22" s="50">
        <v>303</v>
      </c>
      <c r="J22" s="50"/>
      <c r="K22" s="50">
        <v>5</v>
      </c>
      <c r="L22" s="50">
        <v>4</v>
      </c>
      <c r="M22" s="54">
        <v>2943</v>
      </c>
      <c r="N22" s="51">
        <v>8822</v>
      </c>
      <c r="O22" s="51">
        <v>195</v>
      </c>
      <c r="P22" s="51">
        <v>3375</v>
      </c>
    </row>
    <row r="23" spans="1:16">
      <c r="A23" s="48" t="s">
        <v>146</v>
      </c>
      <c r="B23" s="46">
        <v>4</v>
      </c>
      <c r="C23" s="46"/>
      <c r="D23" s="46"/>
      <c r="E23" s="46"/>
      <c r="F23" s="46"/>
      <c r="G23" s="46"/>
      <c r="H23" s="46"/>
      <c r="I23" s="46">
        <v>279</v>
      </c>
      <c r="J23" s="46"/>
      <c r="K23" s="46"/>
      <c r="L23" s="46"/>
      <c r="M23" s="46">
        <v>185</v>
      </c>
      <c r="N23" s="47">
        <v>4</v>
      </c>
      <c r="O23" s="47"/>
      <c r="P23" s="47">
        <v>464</v>
      </c>
    </row>
    <row r="24" spans="1:16">
      <c r="A24" s="48" t="s">
        <v>147</v>
      </c>
      <c r="B24" s="46">
        <v>38</v>
      </c>
      <c r="C24" s="46"/>
      <c r="D24" s="46"/>
      <c r="E24" s="46">
        <v>1</v>
      </c>
      <c r="F24" s="46"/>
      <c r="G24" s="46">
        <v>2</v>
      </c>
      <c r="H24" s="46"/>
      <c r="I24" s="46">
        <v>26</v>
      </c>
      <c r="J24" s="46"/>
      <c r="K24" s="46"/>
      <c r="L24" s="46"/>
      <c r="M24" s="46">
        <v>1551</v>
      </c>
      <c r="N24" s="47">
        <v>38</v>
      </c>
      <c r="O24" s="47"/>
      <c r="P24" s="47">
        <v>1580</v>
      </c>
    </row>
    <row r="25" spans="1:16">
      <c r="A25" s="48" t="s">
        <v>148</v>
      </c>
      <c r="B25" s="46">
        <v>30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>
        <v>2</v>
      </c>
      <c r="N25" s="47">
        <v>30</v>
      </c>
      <c r="O25" s="47"/>
      <c r="P25" s="47">
        <v>2</v>
      </c>
    </row>
    <row r="26" spans="1:16">
      <c r="A26" s="53" t="s">
        <v>111</v>
      </c>
      <c r="B26" s="50">
        <v>15666</v>
      </c>
      <c r="C26" s="50">
        <v>195</v>
      </c>
      <c r="D26" s="50">
        <v>76</v>
      </c>
      <c r="E26" s="50">
        <v>112</v>
      </c>
      <c r="F26" s="50">
        <v>27</v>
      </c>
      <c r="G26" s="50">
        <v>121</v>
      </c>
      <c r="H26" s="50">
        <v>4</v>
      </c>
      <c r="I26" s="50">
        <v>967</v>
      </c>
      <c r="J26" s="50"/>
      <c r="K26" s="50">
        <v>13</v>
      </c>
      <c r="L26" s="50">
        <v>8</v>
      </c>
      <c r="M26" s="50">
        <v>10003</v>
      </c>
      <c r="N26" s="51">
        <v>15666</v>
      </c>
      <c r="O26" s="51">
        <v>195</v>
      </c>
      <c r="P26" s="51">
        <v>11331</v>
      </c>
    </row>
  </sheetData>
  <mergeCells count="5">
    <mergeCell ref="A4:A5"/>
    <mergeCell ref="B4:B5"/>
    <mergeCell ref="C4:C5"/>
    <mergeCell ref="D4:M4"/>
    <mergeCell ref="N4:P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1. przedziały szkoły</vt:lpstr>
      <vt:lpstr>2. oddziały wg liczby uczniów</vt:lpstr>
      <vt:lpstr>3. jednostki w zespołach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Pawłowska Beata</dc:creator>
  <cp:lastModifiedBy>Skorupska Elżbieta</cp:lastModifiedBy>
  <dcterms:created xsi:type="dcterms:W3CDTF">2025-07-07T11:03:55Z</dcterms:created>
  <dcterms:modified xsi:type="dcterms:W3CDTF">2025-07-17T12:09:34Z</dcterms:modified>
</cp:coreProperties>
</file>